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045"/>
  </bookViews>
  <sheets>
    <sheet name="Оглавление" sheetId="1" r:id="rId1"/>
    <sheet name="Маты и плиты" sheetId="2" r:id="rId2"/>
    <sheet name="Цилиндры навивные" sheetId="3" r:id="rId3"/>
    <sheet name="Сопутствующая продукция" sheetId="4" r:id="rId4"/>
    <sheet name="Возможности пр-ва" sheetId="5" r:id="rId5"/>
  </sheets>
  <definedNames>
    <definedName name="_xlnm._FilterDatabase" localSheetId="4" hidden="1">'Возможности пр-ва'!$A$12:$Q$47</definedName>
    <definedName name="_xlnm._FilterDatabase" localSheetId="1" hidden="1">'Маты и плиты'!$A$20:$AE$206</definedName>
    <definedName name="_xlnm._FilterDatabase" localSheetId="3" hidden="1">'Сопутствующая продукция'!$A$16:$L$16</definedName>
    <definedName name="_xlnm._FilterDatabase" localSheetId="2" hidden="1">'Цилиндры навивные'!$A$16:$Q$657</definedName>
    <definedName name="csDesignMode">1</definedName>
    <definedName name="Print_Titles" localSheetId="4">'Возможности пр-ва'!$1:$12</definedName>
    <definedName name="Print_Titles" localSheetId="1">'Маты и плиты'!$19:$20</definedName>
    <definedName name="Print_Titles" localSheetId="3">'Сопутствующая продукция'!$15:$16</definedName>
    <definedName name="Print_Titles" localSheetId="2">'Цилиндры навивные'!$15:$16</definedName>
    <definedName name="НДС" localSheetId="2">#NAME?</definedName>
    <definedName name="НДС">#NAME?</definedName>
    <definedName name="_xlnm.Print_Area" localSheetId="1">'Маты и плиты'!$A$1:$AE$206</definedName>
    <definedName name="_xlnm.Print_Area" localSheetId="0">Оглавление!$A$1:$D$84</definedName>
    <definedName name="_xlnm.Print_Area" localSheetId="3">'Сопутствующая продукция'!$A$1:$L$83</definedName>
    <definedName name="_xlnm.Print_Area" localSheetId="2">'Цилиндры навивные'!$A$1:$Q$657</definedName>
  </definedNames>
  <calcPr calcId="124519" refMode="R1C1"/>
</workbook>
</file>

<file path=xl/calcChain.xml><?xml version="1.0" encoding="utf-8"?>
<calcChain xmlns="http://schemas.openxmlformats.org/spreadsheetml/2006/main">
  <c r="T83" i="4"/>
  <c r="I83"/>
  <c r="K83" s="1"/>
  <c r="L83" s="1"/>
  <c r="T82"/>
  <c r="I82"/>
  <c r="J82" s="1"/>
  <c r="T81"/>
  <c r="K81"/>
  <c r="L81" s="1"/>
  <c r="J81"/>
  <c r="I81"/>
  <c r="T80"/>
  <c r="I80"/>
  <c r="K80" s="1"/>
  <c r="L80" s="1"/>
  <c r="T79"/>
  <c r="I79"/>
  <c r="K79" s="1"/>
  <c r="L79" s="1"/>
  <c r="T78"/>
  <c r="I78"/>
  <c r="J78" s="1"/>
  <c r="T77"/>
  <c r="J77"/>
  <c r="I77"/>
  <c r="K77" s="1"/>
  <c r="L77" s="1"/>
  <c r="T76"/>
  <c r="K76"/>
  <c r="L76" s="1"/>
  <c r="J76"/>
  <c r="I76"/>
  <c r="T75"/>
  <c r="I75"/>
  <c r="K75" s="1"/>
  <c r="L75" s="1"/>
  <c r="T74"/>
  <c r="I74"/>
  <c r="J74" s="1"/>
  <c r="T73"/>
  <c r="J73"/>
  <c r="I73"/>
  <c r="K73" s="1"/>
  <c r="L73" s="1"/>
  <c r="T72"/>
  <c r="K72"/>
  <c r="L72" s="1"/>
  <c r="J72"/>
  <c r="I72"/>
  <c r="T71"/>
  <c r="I71"/>
  <c r="K71" s="1"/>
  <c r="L71" s="1"/>
  <c r="T70"/>
  <c r="I70"/>
  <c r="J70" s="1"/>
  <c r="T69"/>
  <c r="J69"/>
  <c r="I69"/>
  <c r="K69" s="1"/>
  <c r="L69" s="1"/>
  <c r="T68"/>
  <c r="K68"/>
  <c r="L68" s="1"/>
  <c r="J68"/>
  <c r="I68"/>
  <c r="T67"/>
  <c r="I67"/>
  <c r="K67" s="1"/>
  <c r="L67" s="1"/>
  <c r="T66"/>
  <c r="I66"/>
  <c r="J66" s="1"/>
  <c r="T65"/>
  <c r="J65"/>
  <c r="I65"/>
  <c r="K65" s="1"/>
  <c r="L65" s="1"/>
  <c r="T64"/>
  <c r="K64"/>
  <c r="L64" s="1"/>
  <c r="J64"/>
  <c r="I64"/>
  <c r="T63"/>
  <c r="I63"/>
  <c r="K63" s="1"/>
  <c r="L63" s="1"/>
  <c r="T62"/>
  <c r="I62"/>
  <c r="J62" s="1"/>
  <c r="T61"/>
  <c r="J61"/>
  <c r="I61"/>
  <c r="K61" s="1"/>
  <c r="L61" s="1"/>
  <c r="T60"/>
  <c r="K60"/>
  <c r="L60" s="1"/>
  <c r="J60"/>
  <c r="I60"/>
  <c r="T59"/>
  <c r="I59"/>
  <c r="K59" s="1"/>
  <c r="L59" s="1"/>
  <c r="T58"/>
  <c r="I58"/>
  <c r="J58" s="1"/>
  <c r="T57"/>
  <c r="I57"/>
  <c r="K57" s="1"/>
  <c r="L57" s="1"/>
  <c r="T56"/>
  <c r="I56"/>
  <c r="K56" s="1"/>
  <c r="L56" s="1"/>
  <c r="T55"/>
  <c r="I55"/>
  <c r="K55" s="1"/>
  <c r="L55" s="1"/>
  <c r="T54"/>
  <c r="I54"/>
  <c r="J54" s="1"/>
  <c r="T53"/>
  <c r="J53"/>
  <c r="I53"/>
  <c r="K53" s="1"/>
  <c r="L53" s="1"/>
  <c r="T52"/>
  <c r="I52"/>
  <c r="K52" s="1"/>
  <c r="L52" s="1"/>
  <c r="T51"/>
  <c r="I51"/>
  <c r="K51" s="1"/>
  <c r="L51" s="1"/>
  <c r="T50"/>
  <c r="I50"/>
  <c r="J50" s="1"/>
  <c r="T49"/>
  <c r="J49"/>
  <c r="I49"/>
  <c r="K49" s="1"/>
  <c r="L49" s="1"/>
  <c r="T48"/>
  <c r="I48"/>
  <c r="K48" s="1"/>
  <c r="L48" s="1"/>
  <c r="T47"/>
  <c r="J47"/>
  <c r="I47"/>
  <c r="K47" s="1"/>
  <c r="L47" s="1"/>
  <c r="T46"/>
  <c r="I46"/>
  <c r="J46" s="1"/>
  <c r="T45"/>
  <c r="J45"/>
  <c r="I45"/>
  <c r="K45" s="1"/>
  <c r="L45" s="1"/>
  <c r="T44"/>
  <c r="I44"/>
  <c r="K44" s="1"/>
  <c r="L44" s="1"/>
  <c r="T43"/>
  <c r="J43"/>
  <c r="I43"/>
  <c r="K43" s="1"/>
  <c r="L43" s="1"/>
  <c r="T42"/>
  <c r="I42"/>
  <c r="J42" s="1"/>
  <c r="T41"/>
  <c r="J41"/>
  <c r="I41"/>
  <c r="K41" s="1"/>
  <c r="L41" s="1"/>
  <c r="T40"/>
  <c r="I40"/>
  <c r="K40" s="1"/>
  <c r="L40" s="1"/>
  <c r="T39"/>
  <c r="J39"/>
  <c r="I39"/>
  <c r="K39" s="1"/>
  <c r="L39" s="1"/>
  <c r="T38"/>
  <c r="I38"/>
  <c r="J38" s="1"/>
  <c r="T37"/>
  <c r="J37"/>
  <c r="I37"/>
  <c r="K37" s="1"/>
  <c r="L37" s="1"/>
  <c r="T36"/>
  <c r="I36"/>
  <c r="K36" s="1"/>
  <c r="L36" s="1"/>
  <c r="T35"/>
  <c r="J35"/>
  <c r="I35"/>
  <c r="K35" s="1"/>
  <c r="L35" s="1"/>
  <c r="T34"/>
  <c r="I34"/>
  <c r="J34" s="1"/>
  <c r="T33"/>
  <c r="J33"/>
  <c r="I33"/>
  <c r="K33" s="1"/>
  <c r="L33" s="1"/>
  <c r="T32"/>
  <c r="I32"/>
  <c r="K32" s="1"/>
  <c r="L32" s="1"/>
  <c r="T31"/>
  <c r="J31"/>
  <c r="I31"/>
  <c r="K31" s="1"/>
  <c r="L31" s="1"/>
  <c r="T30"/>
  <c r="I30"/>
  <c r="J30" s="1"/>
  <c r="T29"/>
  <c r="J29"/>
  <c r="I29"/>
  <c r="K29" s="1"/>
  <c r="L29" s="1"/>
  <c r="T28"/>
  <c r="I28"/>
  <c r="K28" s="1"/>
  <c r="L28" s="1"/>
  <c r="T27"/>
  <c r="J27"/>
  <c r="I27"/>
  <c r="K27" s="1"/>
  <c r="L27" s="1"/>
  <c r="T26"/>
  <c r="I26"/>
  <c r="J26" s="1"/>
  <c r="T25"/>
  <c r="J25"/>
  <c r="I25"/>
  <c r="K25" s="1"/>
  <c r="L25" s="1"/>
  <c r="T24"/>
  <c r="K24"/>
  <c r="L24" s="1"/>
  <c r="I24"/>
  <c r="J24" s="1"/>
  <c r="T23"/>
  <c r="L23"/>
  <c r="K23"/>
  <c r="J23"/>
  <c r="T22"/>
  <c r="L22"/>
  <c r="K22"/>
  <c r="J22"/>
  <c r="T21"/>
  <c r="L21"/>
  <c r="K21"/>
  <c r="J21"/>
  <c r="T20"/>
  <c r="L20"/>
  <c r="K20"/>
  <c r="J20"/>
  <c r="T19"/>
  <c r="K19"/>
  <c r="L19" s="1"/>
  <c r="J19"/>
  <c r="T18"/>
  <c r="K18"/>
  <c r="L18" s="1"/>
  <c r="J18"/>
  <c r="T17"/>
  <c r="K17"/>
  <c r="L17" s="1"/>
  <c r="J17"/>
  <c r="T16"/>
  <c r="I15"/>
  <c r="A6"/>
  <c r="P657" i="3"/>
  <c r="Q657" s="1"/>
  <c r="N657"/>
  <c r="O657" s="1"/>
  <c r="L657"/>
  <c r="L656"/>
  <c r="N656" s="1"/>
  <c r="O656" s="1"/>
  <c r="N655"/>
  <c r="O655" s="1"/>
  <c r="L655"/>
  <c r="Q654"/>
  <c r="P654"/>
  <c r="O654"/>
  <c r="L654"/>
  <c r="N654" s="1"/>
  <c r="P653"/>
  <c r="Q653" s="1"/>
  <c r="N653"/>
  <c r="O653" s="1"/>
  <c r="L653"/>
  <c r="L652"/>
  <c r="N652" s="1"/>
  <c r="O652" s="1"/>
  <c r="P651"/>
  <c r="Q651" s="1"/>
  <c r="N651"/>
  <c r="O651" s="1"/>
  <c r="L651"/>
  <c r="O650"/>
  <c r="L650"/>
  <c r="N650" s="1"/>
  <c r="P649"/>
  <c r="Q649" s="1"/>
  <c r="N649"/>
  <c r="O649" s="1"/>
  <c r="L649"/>
  <c r="L648"/>
  <c r="N648" s="1"/>
  <c r="O648" s="1"/>
  <c r="P647"/>
  <c r="Q647" s="1"/>
  <c r="N647"/>
  <c r="O647" s="1"/>
  <c r="L647"/>
  <c r="O646"/>
  <c r="L646"/>
  <c r="N646" s="1"/>
  <c r="P645"/>
  <c r="Q645" s="1"/>
  <c r="N645"/>
  <c r="O645" s="1"/>
  <c r="L645"/>
  <c r="L644"/>
  <c r="N644" s="1"/>
  <c r="O644" s="1"/>
  <c r="P643"/>
  <c r="Q643" s="1"/>
  <c r="N643"/>
  <c r="O643" s="1"/>
  <c r="L643"/>
  <c r="Q642"/>
  <c r="P642"/>
  <c r="O642"/>
  <c r="L642"/>
  <c r="N642" s="1"/>
  <c r="N641"/>
  <c r="O641" s="1"/>
  <c r="L641"/>
  <c r="Q640"/>
  <c r="P640"/>
  <c r="O640"/>
  <c r="L640"/>
  <c r="N640" s="1"/>
  <c r="P639"/>
  <c r="Q639" s="1"/>
  <c r="N639"/>
  <c r="O639" s="1"/>
  <c r="L639"/>
  <c r="L638"/>
  <c r="N638" s="1"/>
  <c r="O638" s="1"/>
  <c r="N637"/>
  <c r="O637" s="1"/>
  <c r="L637"/>
  <c r="L636"/>
  <c r="N636" s="1"/>
  <c r="O636" s="1"/>
  <c r="N635"/>
  <c r="O635" s="1"/>
  <c r="L635"/>
  <c r="L634"/>
  <c r="N634" s="1"/>
  <c r="O634" s="1"/>
  <c r="P633"/>
  <c r="Q633" s="1"/>
  <c r="N633"/>
  <c r="O633" s="1"/>
  <c r="L633"/>
  <c r="O632"/>
  <c r="L632"/>
  <c r="N632" s="1"/>
  <c r="P631"/>
  <c r="Q631" s="1"/>
  <c r="N631"/>
  <c r="O631" s="1"/>
  <c r="L631"/>
  <c r="L630"/>
  <c r="N630" s="1"/>
  <c r="O630" s="1"/>
  <c r="N629"/>
  <c r="O629" s="1"/>
  <c r="L629"/>
  <c r="L628"/>
  <c r="N628" s="1"/>
  <c r="O628" s="1"/>
  <c r="P627"/>
  <c r="Q627" s="1"/>
  <c r="N627"/>
  <c r="O627" s="1"/>
  <c r="L627"/>
  <c r="O626"/>
  <c r="L626"/>
  <c r="N626" s="1"/>
  <c r="N625"/>
  <c r="O625" s="1"/>
  <c r="L625"/>
  <c r="O624"/>
  <c r="L624"/>
  <c r="N624" s="1"/>
  <c r="N623"/>
  <c r="O623" s="1"/>
  <c r="L623"/>
  <c r="O622"/>
  <c r="L622"/>
  <c r="N622" s="1"/>
  <c r="N621"/>
  <c r="O621" s="1"/>
  <c r="L621"/>
  <c r="O620"/>
  <c r="L620"/>
  <c r="N620" s="1"/>
  <c r="N619"/>
  <c r="O619" s="1"/>
  <c r="L619"/>
  <c r="Q618"/>
  <c r="P618"/>
  <c r="O618"/>
  <c r="L618"/>
  <c r="N618" s="1"/>
  <c r="N617"/>
  <c r="O617" s="1"/>
  <c r="L617"/>
  <c r="O616"/>
  <c r="L616"/>
  <c r="N616" s="1"/>
  <c r="P615"/>
  <c r="Q615" s="1"/>
  <c r="N615"/>
  <c r="O615" s="1"/>
  <c r="L615"/>
  <c r="Q614"/>
  <c r="P614"/>
  <c r="L614"/>
  <c r="N614" s="1"/>
  <c r="O614" s="1"/>
  <c r="N613"/>
  <c r="O613" s="1"/>
  <c r="L613"/>
  <c r="Q612"/>
  <c r="P612"/>
  <c r="L612"/>
  <c r="N612" s="1"/>
  <c r="O612" s="1"/>
  <c r="N611"/>
  <c r="O611" s="1"/>
  <c r="L611"/>
  <c r="Q610"/>
  <c r="P610"/>
  <c r="L610"/>
  <c r="N610" s="1"/>
  <c r="O610" s="1"/>
  <c r="N609"/>
  <c r="O609" s="1"/>
  <c r="L609"/>
  <c r="Q608"/>
  <c r="P608"/>
  <c r="L608"/>
  <c r="N608" s="1"/>
  <c r="O608" s="1"/>
  <c r="N607"/>
  <c r="O607" s="1"/>
  <c r="L607"/>
  <c r="Q606"/>
  <c r="P606"/>
  <c r="L606"/>
  <c r="N606" s="1"/>
  <c r="O606" s="1"/>
  <c r="N605"/>
  <c r="O605" s="1"/>
  <c r="L605"/>
  <c r="L604"/>
  <c r="N604" s="1"/>
  <c r="O604" s="1"/>
  <c r="P603"/>
  <c r="Q603" s="1"/>
  <c r="N603"/>
  <c r="O603" s="1"/>
  <c r="L603"/>
  <c r="O602"/>
  <c r="L602"/>
  <c r="N602" s="1"/>
  <c r="N601"/>
  <c r="O601" s="1"/>
  <c r="L601"/>
  <c r="O600"/>
  <c r="L600"/>
  <c r="N600" s="1"/>
  <c r="N599"/>
  <c r="O599" s="1"/>
  <c r="L599"/>
  <c r="Q598"/>
  <c r="P598"/>
  <c r="O598"/>
  <c r="L598"/>
  <c r="N598" s="1"/>
  <c r="N597"/>
  <c r="O597" s="1"/>
  <c r="L597"/>
  <c r="O596"/>
  <c r="L596"/>
  <c r="N596" s="1"/>
  <c r="P595"/>
  <c r="Q595" s="1"/>
  <c r="N595"/>
  <c r="O595" s="1"/>
  <c r="L595"/>
  <c r="Q594"/>
  <c r="P594"/>
  <c r="L594"/>
  <c r="N594" s="1"/>
  <c r="O594" s="1"/>
  <c r="N593"/>
  <c r="O593" s="1"/>
  <c r="L593"/>
  <c r="Q592"/>
  <c r="P592"/>
  <c r="L592"/>
  <c r="N592" s="1"/>
  <c r="O592" s="1"/>
  <c r="P591"/>
  <c r="Q591" s="1"/>
  <c r="N591"/>
  <c r="O591" s="1"/>
  <c r="L591"/>
  <c r="Q590"/>
  <c r="P590"/>
  <c r="O590"/>
  <c r="L590"/>
  <c r="N590" s="1"/>
  <c r="N589"/>
  <c r="O589" s="1"/>
  <c r="L589"/>
  <c r="Q588"/>
  <c r="P588"/>
  <c r="O588"/>
  <c r="L588"/>
  <c r="N588" s="1"/>
  <c r="N587"/>
  <c r="O587" s="1"/>
  <c r="L587"/>
  <c r="Q586"/>
  <c r="P586"/>
  <c r="O586"/>
  <c r="L586"/>
  <c r="N586" s="1"/>
  <c r="N585"/>
  <c r="O585" s="1"/>
  <c r="L585"/>
  <c r="O584"/>
  <c r="L584"/>
  <c r="N584" s="1"/>
  <c r="P583"/>
  <c r="Q583" s="1"/>
  <c r="N583"/>
  <c r="O583" s="1"/>
  <c r="L583"/>
  <c r="Q582"/>
  <c r="P582"/>
  <c r="L582"/>
  <c r="N582" s="1"/>
  <c r="O582" s="1"/>
  <c r="P581"/>
  <c r="Q581" s="1"/>
  <c r="N581"/>
  <c r="O581" s="1"/>
  <c r="L581"/>
  <c r="O580"/>
  <c r="L580"/>
  <c r="N580" s="1"/>
  <c r="P579"/>
  <c r="Q579" s="1"/>
  <c r="N579"/>
  <c r="O579" s="1"/>
  <c r="L579"/>
  <c r="Q578"/>
  <c r="P578"/>
  <c r="L578"/>
  <c r="N578" s="1"/>
  <c r="O578" s="1"/>
  <c r="N577"/>
  <c r="O577" s="1"/>
  <c r="L577"/>
  <c r="Q576"/>
  <c r="P576"/>
  <c r="L576"/>
  <c r="N576" s="1"/>
  <c r="O576" s="1"/>
  <c r="N575"/>
  <c r="O575" s="1"/>
  <c r="L575"/>
  <c r="Q574"/>
  <c r="P574"/>
  <c r="L574"/>
  <c r="N574" s="1"/>
  <c r="O574" s="1"/>
  <c r="P573"/>
  <c r="Q573" s="1"/>
  <c r="N573"/>
  <c r="O573" s="1"/>
  <c r="L573"/>
  <c r="Q572"/>
  <c r="P572"/>
  <c r="L572"/>
  <c r="N572" s="1"/>
  <c r="O572" s="1"/>
  <c r="P571"/>
  <c r="Q571" s="1"/>
  <c r="N571"/>
  <c r="O571" s="1"/>
  <c r="L571"/>
  <c r="Q570"/>
  <c r="P570"/>
  <c r="O570"/>
  <c r="L570"/>
  <c r="N570" s="1"/>
  <c r="N569"/>
  <c r="O569" s="1"/>
  <c r="L569"/>
  <c r="Q568"/>
  <c r="P568"/>
  <c r="O568"/>
  <c r="L568"/>
  <c r="N568" s="1"/>
  <c r="N567"/>
  <c r="O567" s="1"/>
  <c r="L567"/>
  <c r="Q566"/>
  <c r="P566"/>
  <c r="O566"/>
  <c r="L566"/>
  <c r="N566" s="1"/>
  <c r="N565"/>
  <c r="O565" s="1"/>
  <c r="L565"/>
  <c r="L564"/>
  <c r="N564" s="1"/>
  <c r="O564" s="1"/>
  <c r="P563"/>
  <c r="Q563" s="1"/>
  <c r="N563"/>
  <c r="O563" s="1"/>
  <c r="L563"/>
  <c r="L562"/>
  <c r="N562" s="1"/>
  <c r="O562" s="1"/>
  <c r="N561"/>
  <c r="O561" s="1"/>
  <c r="L561"/>
  <c r="L560"/>
  <c r="N560" s="1"/>
  <c r="O560" s="1"/>
  <c r="P559"/>
  <c r="Q559" s="1"/>
  <c r="N559"/>
  <c r="O559" s="1"/>
  <c r="L559"/>
  <c r="Q558"/>
  <c r="P558"/>
  <c r="L558"/>
  <c r="N558" s="1"/>
  <c r="O558" s="1"/>
  <c r="P557"/>
  <c r="Q557" s="1"/>
  <c r="N557"/>
  <c r="O557" s="1"/>
  <c r="L557"/>
  <c r="Q556"/>
  <c r="P556"/>
  <c r="O556"/>
  <c r="L556"/>
  <c r="N556" s="1"/>
  <c r="N555"/>
  <c r="O555" s="1"/>
  <c r="L555"/>
  <c r="L554"/>
  <c r="N554" s="1"/>
  <c r="O554" s="1"/>
  <c r="N553"/>
  <c r="O553" s="1"/>
  <c r="L553"/>
  <c r="Q552"/>
  <c r="P552"/>
  <c r="L552"/>
  <c r="N552" s="1"/>
  <c r="O552" s="1"/>
  <c r="N551"/>
  <c r="O551" s="1"/>
  <c r="L551"/>
  <c r="Q550"/>
  <c r="P550"/>
  <c r="L550"/>
  <c r="N550" s="1"/>
  <c r="O550" s="1"/>
  <c r="P549"/>
  <c r="Q549" s="1"/>
  <c r="N549"/>
  <c r="O549" s="1"/>
  <c r="L549"/>
  <c r="Q548"/>
  <c r="P548"/>
  <c r="O548"/>
  <c r="L548"/>
  <c r="N548" s="1"/>
  <c r="P547"/>
  <c r="Q547" s="1"/>
  <c r="N547"/>
  <c r="O547" s="1"/>
  <c r="L547"/>
  <c r="Q546"/>
  <c r="P546"/>
  <c r="L546"/>
  <c r="N546" s="1"/>
  <c r="O546" s="1"/>
  <c r="P545"/>
  <c r="Q545" s="1"/>
  <c r="N545"/>
  <c r="O545" s="1"/>
  <c r="L545"/>
  <c r="Q544"/>
  <c r="P544"/>
  <c r="L544"/>
  <c r="N544" s="1"/>
  <c r="O544" s="1"/>
  <c r="P543"/>
  <c r="Q543" s="1"/>
  <c r="N543"/>
  <c r="O543" s="1"/>
  <c r="L543"/>
  <c r="O542"/>
  <c r="L542"/>
  <c r="N542" s="1"/>
  <c r="P541"/>
  <c r="Q541" s="1"/>
  <c r="N541"/>
  <c r="O541" s="1"/>
  <c r="L541"/>
  <c r="L540"/>
  <c r="N540" s="1"/>
  <c r="O540" s="1"/>
  <c r="P539"/>
  <c r="Q539" s="1"/>
  <c r="N539"/>
  <c r="O539" s="1"/>
  <c r="L539"/>
  <c r="Q538"/>
  <c r="P538"/>
  <c r="L538"/>
  <c r="N538" s="1"/>
  <c r="O538" s="1"/>
  <c r="P537"/>
  <c r="Q537" s="1"/>
  <c r="N537"/>
  <c r="O537" s="1"/>
  <c r="L537"/>
  <c r="L536"/>
  <c r="N536" s="1"/>
  <c r="O536" s="1"/>
  <c r="P535"/>
  <c r="Q535" s="1"/>
  <c r="N535"/>
  <c r="O535" s="1"/>
  <c r="L535"/>
  <c r="Q534"/>
  <c r="P534"/>
  <c r="O534"/>
  <c r="L534"/>
  <c r="N534" s="1"/>
  <c r="N533"/>
  <c r="O533" s="1"/>
  <c r="L533"/>
  <c r="Q532"/>
  <c r="P532"/>
  <c r="O532"/>
  <c r="L532"/>
  <c r="N532" s="1"/>
  <c r="P531"/>
  <c r="Q531" s="1"/>
  <c r="N531"/>
  <c r="O531" s="1"/>
  <c r="L531"/>
  <c r="Q530"/>
  <c r="P530"/>
  <c r="L530"/>
  <c r="N530" s="1"/>
  <c r="O530" s="1"/>
  <c r="P529"/>
  <c r="Q529" s="1"/>
  <c r="N529"/>
  <c r="O529" s="1"/>
  <c r="L529"/>
  <c r="Q528"/>
  <c r="P528"/>
  <c r="L528"/>
  <c r="N528" s="1"/>
  <c r="O528" s="1"/>
  <c r="P527"/>
  <c r="Q527" s="1"/>
  <c r="N527"/>
  <c r="O527" s="1"/>
  <c r="L527"/>
  <c r="Q526"/>
  <c r="P526"/>
  <c r="L526"/>
  <c r="N526" s="1"/>
  <c r="O526" s="1"/>
  <c r="P525"/>
  <c r="Q525" s="1"/>
  <c r="N525"/>
  <c r="O525" s="1"/>
  <c r="L525"/>
  <c r="Q524"/>
  <c r="P524"/>
  <c r="O524"/>
  <c r="L524"/>
  <c r="N524" s="1"/>
  <c r="P523"/>
  <c r="Q523" s="1"/>
  <c r="N523"/>
  <c r="O523" s="1"/>
  <c r="L523"/>
  <c r="Q522"/>
  <c r="P522"/>
  <c r="L522"/>
  <c r="N522" s="1"/>
  <c r="O522" s="1"/>
  <c r="P521"/>
  <c r="Q521" s="1"/>
  <c r="N521"/>
  <c r="O521" s="1"/>
  <c r="L521"/>
  <c r="Q520"/>
  <c r="P520"/>
  <c r="L520"/>
  <c r="N520" s="1"/>
  <c r="O520" s="1"/>
  <c r="P519"/>
  <c r="Q519" s="1"/>
  <c r="N519"/>
  <c r="O519" s="1"/>
  <c r="L519"/>
  <c r="Q518"/>
  <c r="P518"/>
  <c r="L518"/>
  <c r="N518" s="1"/>
  <c r="O518" s="1"/>
  <c r="P517"/>
  <c r="Q517" s="1"/>
  <c r="N517"/>
  <c r="O517" s="1"/>
  <c r="L517"/>
  <c r="Q516"/>
  <c r="P516"/>
  <c r="O516"/>
  <c r="L516"/>
  <c r="N516" s="1"/>
  <c r="N515"/>
  <c r="O515" s="1"/>
  <c r="L515"/>
  <c r="Q514"/>
  <c r="P514"/>
  <c r="O514"/>
  <c r="L514"/>
  <c r="N514" s="1"/>
  <c r="P513"/>
  <c r="Q513" s="1"/>
  <c r="N513"/>
  <c r="O513" s="1"/>
  <c r="L513"/>
  <c r="Q512"/>
  <c r="P512"/>
  <c r="L512"/>
  <c r="N512" s="1"/>
  <c r="O512" s="1"/>
  <c r="P511"/>
  <c r="Q511" s="1"/>
  <c r="N511"/>
  <c r="O511" s="1"/>
  <c r="L511"/>
  <c r="Q510"/>
  <c r="P510"/>
  <c r="L510"/>
  <c r="N510" s="1"/>
  <c r="O510" s="1"/>
  <c r="P509"/>
  <c r="Q509" s="1"/>
  <c r="N509"/>
  <c r="O509" s="1"/>
  <c r="L509"/>
  <c r="Q508"/>
  <c r="P508"/>
  <c r="L508"/>
  <c r="N508" s="1"/>
  <c r="O508" s="1"/>
  <c r="P507"/>
  <c r="Q507" s="1"/>
  <c r="N507"/>
  <c r="O507" s="1"/>
  <c r="L507"/>
  <c r="Q506"/>
  <c r="P506"/>
  <c r="O506"/>
  <c r="L506"/>
  <c r="N506" s="1"/>
  <c r="P505"/>
  <c r="Q505" s="1"/>
  <c r="N505"/>
  <c r="O505" s="1"/>
  <c r="L505"/>
  <c r="Q504"/>
  <c r="P504"/>
  <c r="L504"/>
  <c r="N504" s="1"/>
  <c r="O504" s="1"/>
  <c r="P503"/>
  <c r="Q503" s="1"/>
  <c r="N503"/>
  <c r="O503" s="1"/>
  <c r="L503"/>
  <c r="Q502"/>
  <c r="P502"/>
  <c r="L502"/>
  <c r="N502" s="1"/>
  <c r="O502" s="1"/>
  <c r="P501"/>
  <c r="Q501" s="1"/>
  <c r="N501"/>
  <c r="O501" s="1"/>
  <c r="L501"/>
  <c r="Q500"/>
  <c r="P500"/>
  <c r="L500"/>
  <c r="N500" s="1"/>
  <c r="O500" s="1"/>
  <c r="N499"/>
  <c r="O499" s="1"/>
  <c r="L499"/>
  <c r="Q498"/>
  <c r="P498"/>
  <c r="L498"/>
  <c r="N498" s="1"/>
  <c r="O498" s="1"/>
  <c r="P497"/>
  <c r="Q497" s="1"/>
  <c r="N497"/>
  <c r="O497" s="1"/>
  <c r="L497"/>
  <c r="Q496"/>
  <c r="P496"/>
  <c r="L496"/>
  <c r="N496" s="1"/>
  <c r="O496" s="1"/>
  <c r="P495"/>
  <c r="Q495" s="1"/>
  <c r="N495"/>
  <c r="O495" s="1"/>
  <c r="L495"/>
  <c r="Q494"/>
  <c r="P494"/>
  <c r="L494"/>
  <c r="N494" s="1"/>
  <c r="O494" s="1"/>
  <c r="P493"/>
  <c r="Q493" s="1"/>
  <c r="N493"/>
  <c r="O493" s="1"/>
  <c r="L493"/>
  <c r="Q492"/>
  <c r="P492"/>
  <c r="O492"/>
  <c r="L492"/>
  <c r="N492" s="1"/>
  <c r="P491"/>
  <c r="Q491" s="1"/>
  <c r="N491"/>
  <c r="O491" s="1"/>
  <c r="L491"/>
  <c r="Q490"/>
  <c r="P490"/>
  <c r="L490"/>
  <c r="N490" s="1"/>
  <c r="O490" s="1"/>
  <c r="P489"/>
  <c r="Q489" s="1"/>
  <c r="N489"/>
  <c r="O489" s="1"/>
  <c r="L489"/>
  <c r="Q488"/>
  <c r="P488"/>
  <c r="L488"/>
  <c r="N488" s="1"/>
  <c r="O488" s="1"/>
  <c r="P487"/>
  <c r="Q487" s="1"/>
  <c r="N487"/>
  <c r="O487" s="1"/>
  <c r="L487"/>
  <c r="Q486"/>
  <c r="P486"/>
  <c r="L486"/>
  <c r="N486" s="1"/>
  <c r="O486" s="1"/>
  <c r="P485"/>
  <c r="Q485" s="1"/>
  <c r="N485"/>
  <c r="O485" s="1"/>
  <c r="L485"/>
  <c r="Q484"/>
  <c r="P484"/>
  <c r="O484"/>
  <c r="L484"/>
  <c r="N484" s="1"/>
  <c r="P483"/>
  <c r="Q483" s="1"/>
  <c r="N483"/>
  <c r="O483" s="1"/>
  <c r="L483"/>
  <c r="Q482"/>
  <c r="P482"/>
  <c r="L482"/>
  <c r="N482" s="1"/>
  <c r="O482" s="1"/>
  <c r="P481"/>
  <c r="Q481" s="1"/>
  <c r="N481"/>
  <c r="O481" s="1"/>
  <c r="L481"/>
  <c r="P480"/>
  <c r="Q480" s="1"/>
  <c r="O480"/>
  <c r="L480"/>
  <c r="N480" s="1"/>
  <c r="P479"/>
  <c r="Q479" s="1"/>
  <c r="L479"/>
  <c r="N479" s="1"/>
  <c r="O479" s="1"/>
  <c r="O478"/>
  <c r="L478"/>
  <c r="N478" s="1"/>
  <c r="N477"/>
  <c r="O477" s="1"/>
  <c r="L477"/>
  <c r="P476"/>
  <c r="Q476" s="1"/>
  <c r="O476"/>
  <c r="N476"/>
  <c r="L476"/>
  <c r="P475"/>
  <c r="Q475" s="1"/>
  <c r="L475"/>
  <c r="N475" s="1"/>
  <c r="O475" s="1"/>
  <c r="Q474"/>
  <c r="P474"/>
  <c r="L474"/>
  <c r="N474" s="1"/>
  <c r="O474" s="1"/>
  <c r="Q473"/>
  <c r="P473"/>
  <c r="N473"/>
  <c r="O473" s="1"/>
  <c r="L473"/>
  <c r="P472"/>
  <c r="Q472" s="1"/>
  <c r="O472"/>
  <c r="N472"/>
  <c r="L472"/>
  <c r="P471"/>
  <c r="Q471" s="1"/>
  <c r="L471"/>
  <c r="N471" s="1"/>
  <c r="O471" s="1"/>
  <c r="Q470"/>
  <c r="P470"/>
  <c r="L470"/>
  <c r="N470" s="1"/>
  <c r="O470" s="1"/>
  <c r="L469"/>
  <c r="N469" s="1"/>
  <c r="O469" s="1"/>
  <c r="Q468"/>
  <c r="P468"/>
  <c r="L468"/>
  <c r="N468" s="1"/>
  <c r="O468" s="1"/>
  <c r="Q467"/>
  <c r="P467"/>
  <c r="N467"/>
  <c r="O467" s="1"/>
  <c r="L467"/>
  <c r="P466"/>
  <c r="Q466" s="1"/>
  <c r="O466"/>
  <c r="N466"/>
  <c r="L466"/>
  <c r="P465"/>
  <c r="Q465" s="1"/>
  <c r="L465"/>
  <c r="N465" s="1"/>
  <c r="O465" s="1"/>
  <c r="Q464"/>
  <c r="P464"/>
  <c r="L464"/>
  <c r="N464" s="1"/>
  <c r="O464" s="1"/>
  <c r="Q463"/>
  <c r="P463"/>
  <c r="N463"/>
  <c r="O463" s="1"/>
  <c r="L463"/>
  <c r="P462"/>
  <c r="Q462" s="1"/>
  <c r="O462"/>
  <c r="N462"/>
  <c r="L462"/>
  <c r="P461"/>
  <c r="Q461" s="1"/>
  <c r="L461"/>
  <c r="N461" s="1"/>
  <c r="O461" s="1"/>
  <c r="Q460"/>
  <c r="P460"/>
  <c r="L460"/>
  <c r="N460" s="1"/>
  <c r="O460" s="1"/>
  <c r="Q459"/>
  <c r="P459"/>
  <c r="N459"/>
  <c r="O459" s="1"/>
  <c r="L459"/>
  <c r="P458"/>
  <c r="Q458" s="1"/>
  <c r="O458"/>
  <c r="N458"/>
  <c r="L458"/>
  <c r="N457"/>
  <c r="O457" s="1"/>
  <c r="L457"/>
  <c r="L456"/>
  <c r="N456" s="1"/>
  <c r="O456" s="1"/>
  <c r="L455"/>
  <c r="N455" s="1"/>
  <c r="O455" s="1"/>
  <c r="Q454"/>
  <c r="P454"/>
  <c r="L454"/>
  <c r="N454" s="1"/>
  <c r="O454" s="1"/>
  <c r="L453"/>
  <c r="N453" s="1"/>
  <c r="O453" s="1"/>
  <c r="Q452"/>
  <c r="P452"/>
  <c r="L452"/>
  <c r="N452" s="1"/>
  <c r="O452" s="1"/>
  <c r="Q451"/>
  <c r="P451"/>
  <c r="L451"/>
  <c r="N451" s="1"/>
  <c r="O451" s="1"/>
  <c r="P450"/>
  <c r="Q450" s="1"/>
  <c r="O450"/>
  <c r="N450"/>
  <c r="L450"/>
  <c r="L449"/>
  <c r="N449" s="1"/>
  <c r="O449" s="1"/>
  <c r="P448"/>
  <c r="Q448" s="1"/>
  <c r="O448"/>
  <c r="N448"/>
  <c r="L448"/>
  <c r="L447"/>
  <c r="N447" s="1"/>
  <c r="O447" s="1"/>
  <c r="P446"/>
  <c r="Q446" s="1"/>
  <c r="O446"/>
  <c r="N446"/>
  <c r="L446"/>
  <c r="N445"/>
  <c r="O445" s="1"/>
  <c r="L445"/>
  <c r="N444"/>
  <c r="O444" s="1"/>
  <c r="L444"/>
  <c r="Q443"/>
  <c r="P443"/>
  <c r="L443"/>
  <c r="N443" s="1"/>
  <c r="O443" s="1"/>
  <c r="P442"/>
  <c r="Q442" s="1"/>
  <c r="O442"/>
  <c r="N442"/>
  <c r="L442"/>
  <c r="N441"/>
  <c r="O441" s="1"/>
  <c r="L441"/>
  <c r="N440"/>
  <c r="O440" s="1"/>
  <c r="L440"/>
  <c r="Q439"/>
  <c r="P439"/>
  <c r="L439"/>
  <c r="N439" s="1"/>
  <c r="O439" s="1"/>
  <c r="L438"/>
  <c r="N438" s="1"/>
  <c r="O438" s="1"/>
  <c r="Q437"/>
  <c r="P437"/>
  <c r="N437"/>
  <c r="O437" s="1"/>
  <c r="L437"/>
  <c r="N436"/>
  <c r="O436" s="1"/>
  <c r="L436"/>
  <c r="L435"/>
  <c r="N435" s="1"/>
  <c r="O435" s="1"/>
  <c r="N434"/>
  <c r="O434" s="1"/>
  <c r="L434"/>
  <c r="Q433"/>
  <c r="P433"/>
  <c r="L433"/>
  <c r="N433" s="1"/>
  <c r="O433" s="1"/>
  <c r="N432"/>
  <c r="O432" s="1"/>
  <c r="L432"/>
  <c r="Q431"/>
  <c r="P431"/>
  <c r="L431"/>
  <c r="N431" s="1"/>
  <c r="O431" s="1"/>
  <c r="P430"/>
  <c r="Q430" s="1"/>
  <c r="N430"/>
  <c r="O430" s="1"/>
  <c r="L430"/>
  <c r="Q429"/>
  <c r="P429"/>
  <c r="L429"/>
  <c r="N429" s="1"/>
  <c r="O429" s="1"/>
  <c r="N428"/>
  <c r="O428" s="1"/>
  <c r="L428"/>
  <c r="Q427"/>
  <c r="P427"/>
  <c r="L427"/>
  <c r="N427" s="1"/>
  <c r="O427" s="1"/>
  <c r="N426"/>
  <c r="O426" s="1"/>
  <c r="L426"/>
  <c r="Q425"/>
  <c r="P425"/>
  <c r="L425"/>
  <c r="N425" s="1"/>
  <c r="O425" s="1"/>
  <c r="N424"/>
  <c r="O424" s="1"/>
  <c r="L424"/>
  <c r="Q423"/>
  <c r="P423"/>
  <c r="L423"/>
  <c r="N423" s="1"/>
  <c r="O423" s="1"/>
  <c r="N422"/>
  <c r="O422" s="1"/>
  <c r="L422"/>
  <c r="L421"/>
  <c r="N421" s="1"/>
  <c r="O421" s="1"/>
  <c r="N420"/>
  <c r="O420" s="1"/>
  <c r="L420"/>
  <c r="L419"/>
  <c r="N419" s="1"/>
  <c r="O419" s="1"/>
  <c r="N418"/>
  <c r="O418" s="1"/>
  <c r="L418"/>
  <c r="L417"/>
  <c r="N417" s="1"/>
  <c r="O417" s="1"/>
  <c r="P416"/>
  <c r="Q416" s="1"/>
  <c r="N416"/>
  <c r="O416" s="1"/>
  <c r="L416"/>
  <c r="L415"/>
  <c r="N415" s="1"/>
  <c r="O415" s="1"/>
  <c r="N414"/>
  <c r="O414" s="1"/>
  <c r="L414"/>
  <c r="Q413"/>
  <c r="P413"/>
  <c r="L413"/>
  <c r="N413" s="1"/>
  <c r="O413" s="1"/>
  <c r="P412"/>
  <c r="Q412" s="1"/>
  <c r="N412"/>
  <c r="O412" s="1"/>
  <c r="L412"/>
  <c r="Q411"/>
  <c r="P411"/>
  <c r="L411"/>
  <c r="N411" s="1"/>
  <c r="O411" s="1"/>
  <c r="P410"/>
  <c r="Q410" s="1"/>
  <c r="N410"/>
  <c r="O410" s="1"/>
  <c r="L410"/>
  <c r="Q409"/>
  <c r="P409"/>
  <c r="L409"/>
  <c r="N409" s="1"/>
  <c r="O409" s="1"/>
  <c r="P408"/>
  <c r="Q408" s="1"/>
  <c r="N408"/>
  <c r="O408" s="1"/>
  <c r="L408"/>
  <c r="L407"/>
  <c r="N407" s="1"/>
  <c r="O407" s="1"/>
  <c r="P406"/>
  <c r="Q406" s="1"/>
  <c r="N406"/>
  <c r="O406" s="1"/>
  <c r="L406"/>
  <c r="L405"/>
  <c r="N405" s="1"/>
  <c r="O405" s="1"/>
  <c r="P404"/>
  <c r="Q404" s="1"/>
  <c r="N404"/>
  <c r="O404" s="1"/>
  <c r="L404"/>
  <c r="L403"/>
  <c r="N403" s="1"/>
  <c r="O403" s="1"/>
  <c r="P402"/>
  <c r="Q402" s="1"/>
  <c r="N402"/>
  <c r="O402" s="1"/>
  <c r="L402"/>
  <c r="Q401"/>
  <c r="P401"/>
  <c r="L401"/>
  <c r="N401" s="1"/>
  <c r="O401" s="1"/>
  <c r="P400"/>
  <c r="Q400" s="1"/>
  <c r="N400"/>
  <c r="O400" s="1"/>
  <c r="L400"/>
  <c r="Q399"/>
  <c r="P399"/>
  <c r="L399"/>
  <c r="N399" s="1"/>
  <c r="O399" s="1"/>
  <c r="P398"/>
  <c r="Q398" s="1"/>
  <c r="N398"/>
  <c r="O398" s="1"/>
  <c r="L398"/>
  <c r="Q397"/>
  <c r="P397"/>
  <c r="L397"/>
  <c r="N397" s="1"/>
  <c r="O397" s="1"/>
  <c r="P396"/>
  <c r="Q396" s="1"/>
  <c r="N396"/>
  <c r="O396" s="1"/>
  <c r="L396"/>
  <c r="L395"/>
  <c r="N395" s="1"/>
  <c r="O395" s="1"/>
  <c r="P394"/>
  <c r="Q394" s="1"/>
  <c r="N394"/>
  <c r="O394" s="1"/>
  <c r="L394"/>
  <c r="Q393"/>
  <c r="P393"/>
  <c r="L393"/>
  <c r="N393" s="1"/>
  <c r="O393" s="1"/>
  <c r="N392"/>
  <c r="O392" s="1"/>
  <c r="L392"/>
  <c r="L391"/>
  <c r="N391" s="1"/>
  <c r="O391" s="1"/>
  <c r="P390"/>
  <c r="Q390" s="1"/>
  <c r="N390"/>
  <c r="O390" s="1"/>
  <c r="L390"/>
  <c r="Q389"/>
  <c r="P389"/>
  <c r="L389"/>
  <c r="N389" s="1"/>
  <c r="O389" s="1"/>
  <c r="P388"/>
  <c r="Q388" s="1"/>
  <c r="N388"/>
  <c r="O388" s="1"/>
  <c r="L388"/>
  <c r="Q387"/>
  <c r="P387"/>
  <c r="L387"/>
  <c r="N387" s="1"/>
  <c r="O387" s="1"/>
  <c r="P386"/>
  <c r="Q386" s="1"/>
  <c r="N386"/>
  <c r="O386" s="1"/>
  <c r="L386"/>
  <c r="Q385"/>
  <c r="P385"/>
  <c r="L385"/>
  <c r="N385" s="1"/>
  <c r="O385" s="1"/>
  <c r="P384"/>
  <c r="Q384" s="1"/>
  <c r="N384"/>
  <c r="O384" s="1"/>
  <c r="L384"/>
  <c r="Q383"/>
  <c r="P383"/>
  <c r="L383"/>
  <c r="N383" s="1"/>
  <c r="O383" s="1"/>
  <c r="P382"/>
  <c r="Q382" s="1"/>
  <c r="N382"/>
  <c r="O382" s="1"/>
  <c r="L382"/>
  <c r="Q381"/>
  <c r="P381"/>
  <c r="L381"/>
  <c r="N381" s="1"/>
  <c r="O381" s="1"/>
  <c r="N380"/>
  <c r="O380" s="1"/>
  <c r="L380"/>
  <c r="Q379"/>
  <c r="P379"/>
  <c r="L379"/>
  <c r="N379" s="1"/>
  <c r="O379" s="1"/>
  <c r="P378"/>
  <c r="Q378" s="1"/>
  <c r="N378"/>
  <c r="O378" s="1"/>
  <c r="L378"/>
  <c r="Q377"/>
  <c r="P377"/>
  <c r="L377"/>
  <c r="N377" s="1"/>
  <c r="O377" s="1"/>
  <c r="P376"/>
  <c r="Q376" s="1"/>
  <c r="N376"/>
  <c r="O376" s="1"/>
  <c r="L376"/>
  <c r="Q375"/>
  <c r="P375"/>
  <c r="L375"/>
  <c r="N375" s="1"/>
  <c r="O375" s="1"/>
  <c r="P374"/>
  <c r="Q374" s="1"/>
  <c r="N374"/>
  <c r="O374" s="1"/>
  <c r="L374"/>
  <c r="Q373"/>
  <c r="P373"/>
  <c r="L373"/>
  <c r="N373" s="1"/>
  <c r="O373" s="1"/>
  <c r="P372"/>
  <c r="Q372" s="1"/>
  <c r="N372"/>
  <c r="O372" s="1"/>
  <c r="L372"/>
  <c r="L371"/>
  <c r="N371" s="1"/>
  <c r="O371" s="1"/>
  <c r="P370"/>
  <c r="Q370" s="1"/>
  <c r="N370"/>
  <c r="O370" s="1"/>
  <c r="L370"/>
  <c r="L369"/>
  <c r="N369" s="1"/>
  <c r="O369" s="1"/>
  <c r="P368"/>
  <c r="Q368" s="1"/>
  <c r="N368"/>
  <c r="O368" s="1"/>
  <c r="L368"/>
  <c r="Q367"/>
  <c r="P367"/>
  <c r="L367"/>
  <c r="N367" s="1"/>
  <c r="O367" s="1"/>
  <c r="P366"/>
  <c r="Q366" s="1"/>
  <c r="N366"/>
  <c r="O366" s="1"/>
  <c r="L366"/>
  <c r="Q365"/>
  <c r="P365"/>
  <c r="L365"/>
  <c r="N365" s="1"/>
  <c r="O365" s="1"/>
  <c r="P364"/>
  <c r="Q364" s="1"/>
  <c r="N364"/>
  <c r="O364" s="1"/>
  <c r="L364"/>
  <c r="Q363"/>
  <c r="P363"/>
  <c r="L363"/>
  <c r="N363" s="1"/>
  <c r="O363" s="1"/>
  <c r="P362"/>
  <c r="Q362" s="1"/>
  <c r="N362"/>
  <c r="O362" s="1"/>
  <c r="L362"/>
  <c r="L361"/>
  <c r="N361" s="1"/>
  <c r="O361" s="1"/>
  <c r="P360"/>
  <c r="Q360" s="1"/>
  <c r="N360"/>
  <c r="O360" s="1"/>
  <c r="L360"/>
  <c r="Q359"/>
  <c r="P359"/>
  <c r="L359"/>
  <c r="N359" s="1"/>
  <c r="O359" s="1"/>
  <c r="P358"/>
  <c r="Q358" s="1"/>
  <c r="N358"/>
  <c r="O358" s="1"/>
  <c r="L358"/>
  <c r="Q357"/>
  <c r="P357"/>
  <c r="L357"/>
  <c r="N357" s="1"/>
  <c r="O357" s="1"/>
  <c r="P356"/>
  <c r="Q356" s="1"/>
  <c r="N356"/>
  <c r="O356" s="1"/>
  <c r="L356"/>
  <c r="Q355"/>
  <c r="P355"/>
  <c r="L355"/>
  <c r="N355" s="1"/>
  <c r="O355" s="1"/>
  <c r="P354"/>
  <c r="Q354" s="1"/>
  <c r="N354"/>
  <c r="O354" s="1"/>
  <c r="L354"/>
  <c r="Q353"/>
  <c r="P353"/>
  <c r="L353"/>
  <c r="N353" s="1"/>
  <c r="O353" s="1"/>
  <c r="P352"/>
  <c r="Q352" s="1"/>
  <c r="N352"/>
  <c r="O352" s="1"/>
  <c r="L352"/>
  <c r="Q351"/>
  <c r="P351"/>
  <c r="L351"/>
  <c r="N351" s="1"/>
  <c r="O351" s="1"/>
  <c r="P350"/>
  <c r="Q350" s="1"/>
  <c r="N350"/>
  <c r="O350" s="1"/>
  <c r="L350"/>
  <c r="Q349"/>
  <c r="P349"/>
  <c r="L349"/>
  <c r="N349" s="1"/>
  <c r="O349" s="1"/>
  <c r="P348"/>
  <c r="Q348" s="1"/>
  <c r="N348"/>
  <c r="O348" s="1"/>
  <c r="L348"/>
  <c r="Q347"/>
  <c r="P347"/>
  <c r="L347"/>
  <c r="N347" s="1"/>
  <c r="O347" s="1"/>
  <c r="P346"/>
  <c r="Q346" s="1"/>
  <c r="N346"/>
  <c r="O346" s="1"/>
  <c r="L346"/>
  <c r="Q345"/>
  <c r="P345"/>
  <c r="L345"/>
  <c r="N345" s="1"/>
  <c r="O345" s="1"/>
  <c r="N344"/>
  <c r="O344" s="1"/>
  <c r="L344"/>
  <c r="Q343"/>
  <c r="P343"/>
  <c r="L343"/>
  <c r="N343" s="1"/>
  <c r="O343" s="1"/>
  <c r="N342"/>
  <c r="O342" s="1"/>
  <c r="L342"/>
  <c r="L341"/>
  <c r="N341" s="1"/>
  <c r="O341" s="1"/>
  <c r="P340"/>
  <c r="Q340" s="1"/>
  <c r="N340"/>
  <c r="O340" s="1"/>
  <c r="L340"/>
  <c r="Q339"/>
  <c r="P339"/>
  <c r="O339"/>
  <c r="N339"/>
  <c r="L339"/>
  <c r="P338"/>
  <c r="Q338" s="1"/>
  <c r="N338"/>
  <c r="O338" s="1"/>
  <c r="L338"/>
  <c r="Q337"/>
  <c r="P337"/>
  <c r="L337"/>
  <c r="N337" s="1"/>
  <c r="O337" s="1"/>
  <c r="P336"/>
  <c r="Q336" s="1"/>
  <c r="N336"/>
  <c r="O336" s="1"/>
  <c r="L336"/>
  <c r="Q335"/>
  <c r="P335"/>
  <c r="O335"/>
  <c r="N335"/>
  <c r="L335"/>
  <c r="N334"/>
  <c r="O334" s="1"/>
  <c r="L334"/>
  <c r="Q333"/>
  <c r="P333"/>
  <c r="O333"/>
  <c r="N333"/>
  <c r="L333"/>
  <c r="N332"/>
  <c r="O332" s="1"/>
  <c r="L332"/>
  <c r="Q331"/>
  <c r="P331"/>
  <c r="O331"/>
  <c r="N331"/>
  <c r="L331"/>
  <c r="P330"/>
  <c r="Q330" s="1"/>
  <c r="N330"/>
  <c r="O330" s="1"/>
  <c r="L330"/>
  <c r="L329"/>
  <c r="N329" s="1"/>
  <c r="O329" s="1"/>
  <c r="P328"/>
  <c r="Q328" s="1"/>
  <c r="N328"/>
  <c r="O328" s="1"/>
  <c r="L328"/>
  <c r="Q327"/>
  <c r="P327"/>
  <c r="N327"/>
  <c r="L327"/>
  <c r="O327" s="1"/>
  <c r="P326"/>
  <c r="Q326" s="1"/>
  <c r="N326"/>
  <c r="O326" s="1"/>
  <c r="L326"/>
  <c r="Q325"/>
  <c r="P325"/>
  <c r="O325"/>
  <c r="N325"/>
  <c r="L325"/>
  <c r="P324"/>
  <c r="Q324" s="1"/>
  <c r="N324"/>
  <c r="O324" s="1"/>
  <c r="L324"/>
  <c r="Q323"/>
  <c r="P323"/>
  <c r="N323"/>
  <c r="L323"/>
  <c r="O323" s="1"/>
  <c r="P322"/>
  <c r="Q322" s="1"/>
  <c r="N322"/>
  <c r="O322" s="1"/>
  <c r="L322"/>
  <c r="Q321"/>
  <c r="P321"/>
  <c r="O321"/>
  <c r="L321"/>
  <c r="N321" s="1"/>
  <c r="P320"/>
  <c r="Q320" s="1"/>
  <c r="N320"/>
  <c r="O320" s="1"/>
  <c r="L320"/>
  <c r="Q319"/>
  <c r="P319"/>
  <c r="L319"/>
  <c r="N319" s="1"/>
  <c r="O319" s="1"/>
  <c r="P318"/>
  <c r="Q318" s="1"/>
  <c r="N318"/>
  <c r="O318" s="1"/>
  <c r="L318"/>
  <c r="Q317"/>
  <c r="P317"/>
  <c r="L317"/>
  <c r="N317" s="1"/>
  <c r="O317" s="1"/>
  <c r="P316"/>
  <c r="Q316" s="1"/>
  <c r="N316"/>
  <c r="O316" s="1"/>
  <c r="L316"/>
  <c r="Q315"/>
  <c r="P315"/>
  <c r="L315"/>
  <c r="N315" s="1"/>
  <c r="O315" s="1"/>
  <c r="N314"/>
  <c r="O314" s="1"/>
  <c r="L314"/>
  <c r="Q313"/>
  <c r="P313"/>
  <c r="L313"/>
  <c r="N313" s="1"/>
  <c r="O313" s="1"/>
  <c r="N312"/>
  <c r="O312" s="1"/>
  <c r="L312"/>
  <c r="O311"/>
  <c r="L311"/>
  <c r="N311" s="1"/>
  <c r="P310"/>
  <c r="Q310" s="1"/>
  <c r="N310"/>
  <c r="O310" s="1"/>
  <c r="L310"/>
  <c r="Q309"/>
  <c r="P309"/>
  <c r="N309"/>
  <c r="L309"/>
  <c r="O309" s="1"/>
  <c r="P308"/>
  <c r="Q308" s="1"/>
  <c r="N308"/>
  <c r="O308" s="1"/>
  <c r="L308"/>
  <c r="Q307"/>
  <c r="P307"/>
  <c r="N307"/>
  <c r="L307"/>
  <c r="O307" s="1"/>
  <c r="P306"/>
  <c r="Q306" s="1"/>
  <c r="N306"/>
  <c r="O306" s="1"/>
  <c r="L306"/>
  <c r="Q305"/>
  <c r="P305"/>
  <c r="N305"/>
  <c r="L305"/>
  <c r="O305" s="1"/>
  <c r="N304"/>
  <c r="O304" s="1"/>
  <c r="L304"/>
  <c r="Q303"/>
  <c r="P303"/>
  <c r="N303"/>
  <c r="L303"/>
  <c r="O303" s="1"/>
  <c r="P302"/>
  <c r="Q302" s="1"/>
  <c r="N302"/>
  <c r="O302" s="1"/>
  <c r="L302"/>
  <c r="Q301"/>
  <c r="P301"/>
  <c r="O301"/>
  <c r="N301"/>
  <c r="L301"/>
  <c r="P300"/>
  <c r="Q300" s="1"/>
  <c r="N300"/>
  <c r="O300" s="1"/>
  <c r="L300"/>
  <c r="Q299"/>
  <c r="P299"/>
  <c r="O299"/>
  <c r="L299"/>
  <c r="N299" s="1"/>
  <c r="P298"/>
  <c r="Q298" s="1"/>
  <c r="N298"/>
  <c r="O298" s="1"/>
  <c r="L298"/>
  <c r="Q297"/>
  <c r="P297"/>
  <c r="O297"/>
  <c r="N297"/>
  <c r="L297"/>
  <c r="P296"/>
  <c r="Q296" s="1"/>
  <c r="N296"/>
  <c r="O296" s="1"/>
  <c r="L296"/>
  <c r="Q295"/>
  <c r="P295"/>
  <c r="O295"/>
  <c r="N295"/>
  <c r="L295"/>
  <c r="P294"/>
  <c r="Q294" s="1"/>
  <c r="N294"/>
  <c r="O294" s="1"/>
  <c r="L294"/>
  <c r="Q293"/>
  <c r="P293"/>
  <c r="O293"/>
  <c r="N293"/>
  <c r="L293"/>
  <c r="P292"/>
  <c r="Q292" s="1"/>
  <c r="N292"/>
  <c r="O292" s="1"/>
  <c r="L292"/>
  <c r="Q291"/>
  <c r="P291"/>
  <c r="O291"/>
  <c r="N291"/>
  <c r="L291"/>
  <c r="P290"/>
  <c r="Q290" s="1"/>
  <c r="N290"/>
  <c r="O290" s="1"/>
  <c r="L290"/>
  <c r="Q289"/>
  <c r="P289"/>
  <c r="O289"/>
  <c r="N289"/>
  <c r="L289"/>
  <c r="P288"/>
  <c r="Q288" s="1"/>
  <c r="N288"/>
  <c r="O288" s="1"/>
  <c r="L288"/>
  <c r="Q287"/>
  <c r="P287"/>
  <c r="O287"/>
  <c r="N287"/>
  <c r="L287"/>
  <c r="P286"/>
  <c r="Q286" s="1"/>
  <c r="N286"/>
  <c r="O286" s="1"/>
  <c r="L286"/>
  <c r="Q285"/>
  <c r="P285"/>
  <c r="L285"/>
  <c r="N285" s="1"/>
  <c r="O285" s="1"/>
  <c r="P284"/>
  <c r="Q284" s="1"/>
  <c r="N284"/>
  <c r="O284" s="1"/>
  <c r="L284"/>
  <c r="Q283"/>
  <c r="P283"/>
  <c r="O283"/>
  <c r="L283"/>
  <c r="N283" s="1"/>
  <c r="N282"/>
  <c r="O282" s="1"/>
  <c r="L282"/>
  <c r="Q281"/>
  <c r="P281"/>
  <c r="O281"/>
  <c r="L281"/>
  <c r="N281" s="1"/>
  <c r="P280"/>
  <c r="Q280" s="1"/>
  <c r="N280"/>
  <c r="O280" s="1"/>
  <c r="L280"/>
  <c r="Q279"/>
  <c r="P279"/>
  <c r="O279"/>
  <c r="N279"/>
  <c r="L279"/>
  <c r="P278"/>
  <c r="Q278" s="1"/>
  <c r="N278"/>
  <c r="O278" s="1"/>
  <c r="L278"/>
  <c r="Q277"/>
  <c r="P277"/>
  <c r="O277"/>
  <c r="N277"/>
  <c r="L277"/>
  <c r="P276"/>
  <c r="Q276" s="1"/>
  <c r="N276"/>
  <c r="O276" s="1"/>
  <c r="L276"/>
  <c r="Q275"/>
  <c r="P275"/>
  <c r="O275"/>
  <c r="N275"/>
  <c r="L275"/>
  <c r="P274"/>
  <c r="Q274" s="1"/>
  <c r="N274"/>
  <c r="O274" s="1"/>
  <c r="L274"/>
  <c r="Q273"/>
  <c r="P273"/>
  <c r="O273"/>
  <c r="N273"/>
  <c r="L273"/>
  <c r="P272"/>
  <c r="Q272" s="1"/>
  <c r="N272"/>
  <c r="O272" s="1"/>
  <c r="L272"/>
  <c r="Q271"/>
  <c r="P271"/>
  <c r="O271"/>
  <c r="N271"/>
  <c r="L271"/>
  <c r="P270"/>
  <c r="Q270" s="1"/>
  <c r="N270"/>
  <c r="O270" s="1"/>
  <c r="L270"/>
  <c r="Q269"/>
  <c r="P269"/>
  <c r="O269"/>
  <c r="N269"/>
  <c r="L269"/>
  <c r="P268"/>
  <c r="Q268" s="1"/>
  <c r="N268"/>
  <c r="O268" s="1"/>
  <c r="L268"/>
  <c r="Q267"/>
  <c r="P267"/>
  <c r="O267"/>
  <c r="N267"/>
  <c r="L267"/>
  <c r="P266"/>
  <c r="Q266" s="1"/>
  <c r="N266"/>
  <c r="O266" s="1"/>
  <c r="L266"/>
  <c r="Q265"/>
  <c r="P265"/>
  <c r="O265"/>
  <c r="N265"/>
  <c r="L265"/>
  <c r="P264"/>
  <c r="Q264" s="1"/>
  <c r="N264"/>
  <c r="O264" s="1"/>
  <c r="L264"/>
  <c r="Q263"/>
  <c r="P263"/>
  <c r="O263"/>
  <c r="N263"/>
  <c r="L263"/>
  <c r="P262"/>
  <c r="Q262" s="1"/>
  <c r="N262"/>
  <c r="O262" s="1"/>
  <c r="L262"/>
  <c r="Q261"/>
  <c r="P261"/>
  <c r="O261"/>
  <c r="N261"/>
  <c r="L261"/>
  <c r="P260"/>
  <c r="Q260" s="1"/>
  <c r="N260"/>
  <c r="O260" s="1"/>
  <c r="L260"/>
  <c r="Q259"/>
  <c r="P259"/>
  <c r="O259"/>
  <c r="N259"/>
  <c r="L259"/>
  <c r="P258"/>
  <c r="Q258" s="1"/>
  <c r="N258"/>
  <c r="O258" s="1"/>
  <c r="L258"/>
  <c r="Q257"/>
  <c r="P257"/>
  <c r="O257"/>
  <c r="L257"/>
  <c r="N257" s="1"/>
  <c r="P256"/>
  <c r="Q256" s="1"/>
  <c r="N256"/>
  <c r="O256" s="1"/>
  <c r="L256"/>
  <c r="Q255"/>
  <c r="P255"/>
  <c r="O255"/>
  <c r="L255"/>
  <c r="N255" s="1"/>
  <c r="P254"/>
  <c r="Q254" s="1"/>
  <c r="N254"/>
  <c r="O254" s="1"/>
  <c r="L254"/>
  <c r="Q253"/>
  <c r="P253"/>
  <c r="L253"/>
  <c r="N253" s="1"/>
  <c r="O253" s="1"/>
  <c r="P252"/>
  <c r="Q252" s="1"/>
  <c r="N252"/>
  <c r="O252" s="1"/>
  <c r="L252"/>
  <c r="Q251"/>
  <c r="P251"/>
  <c r="O251"/>
  <c r="L251"/>
  <c r="N251" s="1"/>
  <c r="P250"/>
  <c r="Q250" s="1"/>
  <c r="N250"/>
  <c r="O250" s="1"/>
  <c r="L250"/>
  <c r="Q249"/>
  <c r="P249"/>
  <c r="O249"/>
  <c r="L249"/>
  <c r="N249" s="1"/>
  <c r="P248"/>
  <c r="Q248" s="1"/>
  <c r="N248"/>
  <c r="O248" s="1"/>
  <c r="L248"/>
  <c r="Q247"/>
  <c r="P247"/>
  <c r="O247"/>
  <c r="L247"/>
  <c r="N247" s="1"/>
  <c r="P246"/>
  <c r="Q246" s="1"/>
  <c r="N246"/>
  <c r="O246" s="1"/>
  <c r="L246"/>
  <c r="Q245"/>
  <c r="P245"/>
  <c r="L245"/>
  <c r="N245" s="1"/>
  <c r="O245" s="1"/>
  <c r="P244"/>
  <c r="Q244" s="1"/>
  <c r="N244"/>
  <c r="O244" s="1"/>
  <c r="L244"/>
  <c r="Q243"/>
  <c r="P243"/>
  <c r="O243"/>
  <c r="L243"/>
  <c r="N243" s="1"/>
  <c r="P242"/>
  <c r="Q242" s="1"/>
  <c r="N242"/>
  <c r="O242" s="1"/>
  <c r="L242"/>
  <c r="Q241"/>
  <c r="P241"/>
  <c r="O241"/>
  <c r="L241"/>
  <c r="N241" s="1"/>
  <c r="P240"/>
  <c r="Q240" s="1"/>
  <c r="N240"/>
  <c r="O240" s="1"/>
  <c r="L240"/>
  <c r="Q239"/>
  <c r="P239"/>
  <c r="O239"/>
  <c r="L239"/>
  <c r="N239" s="1"/>
  <c r="P238"/>
  <c r="Q238" s="1"/>
  <c r="N238"/>
  <c r="O238" s="1"/>
  <c r="L238"/>
  <c r="Q237"/>
  <c r="P237"/>
  <c r="L237"/>
  <c r="N237" s="1"/>
  <c r="O237" s="1"/>
  <c r="P236"/>
  <c r="Q236" s="1"/>
  <c r="N236"/>
  <c r="O236" s="1"/>
  <c r="L236"/>
  <c r="Q235"/>
  <c r="P235"/>
  <c r="O235"/>
  <c r="L235"/>
  <c r="N235" s="1"/>
  <c r="P234"/>
  <c r="Q234" s="1"/>
  <c r="N234"/>
  <c r="O234" s="1"/>
  <c r="L234"/>
  <c r="Q233"/>
  <c r="P233"/>
  <c r="O233"/>
  <c r="L233"/>
  <c r="N233" s="1"/>
  <c r="P232"/>
  <c r="Q232" s="1"/>
  <c r="N232"/>
  <c r="O232" s="1"/>
  <c r="L232"/>
  <c r="Q231"/>
  <c r="P231"/>
  <c r="O231"/>
  <c r="L231"/>
  <c r="N231" s="1"/>
  <c r="P230"/>
  <c r="Q230" s="1"/>
  <c r="N230"/>
  <c r="O230" s="1"/>
  <c r="L230"/>
  <c r="Q229"/>
  <c r="P229"/>
  <c r="L229"/>
  <c r="N229" s="1"/>
  <c r="O229" s="1"/>
  <c r="N228"/>
  <c r="O228" s="1"/>
  <c r="L228"/>
  <c r="Q227"/>
  <c r="P227"/>
  <c r="O227"/>
  <c r="L227"/>
  <c r="N227" s="1"/>
  <c r="N226"/>
  <c r="O226" s="1"/>
  <c r="L226"/>
  <c r="Q225"/>
  <c r="P225"/>
  <c r="L225"/>
  <c r="N225" s="1"/>
  <c r="O225" s="1"/>
  <c r="P224"/>
  <c r="Q224" s="1"/>
  <c r="N224"/>
  <c r="O224" s="1"/>
  <c r="L224"/>
  <c r="Q223"/>
  <c r="P223"/>
  <c r="O223"/>
  <c r="L223"/>
  <c r="N223" s="1"/>
  <c r="P222"/>
  <c r="Q222" s="1"/>
  <c r="N222"/>
  <c r="O222" s="1"/>
  <c r="L222"/>
  <c r="Q221"/>
  <c r="P221"/>
  <c r="O221"/>
  <c r="L221"/>
  <c r="N221" s="1"/>
  <c r="N220"/>
  <c r="O220" s="1"/>
  <c r="L220"/>
  <c r="L219"/>
  <c r="N219" s="1"/>
  <c r="O219" s="1"/>
  <c r="P218"/>
  <c r="Q218" s="1"/>
  <c r="N218"/>
  <c r="O218" s="1"/>
  <c r="L218"/>
  <c r="Q217"/>
  <c r="P217"/>
  <c r="O217"/>
  <c r="L217"/>
  <c r="N217" s="1"/>
  <c r="P216"/>
  <c r="Q216" s="1"/>
  <c r="N216"/>
  <c r="O216" s="1"/>
  <c r="L216"/>
  <c r="Q215"/>
  <c r="P215"/>
  <c r="L215"/>
  <c r="N215" s="1"/>
  <c r="O215" s="1"/>
  <c r="P214"/>
  <c r="Q214" s="1"/>
  <c r="N214"/>
  <c r="O214" s="1"/>
  <c r="L214"/>
  <c r="Q213"/>
  <c r="P213"/>
  <c r="O213"/>
  <c r="L213"/>
  <c r="N213" s="1"/>
  <c r="P212"/>
  <c r="Q212" s="1"/>
  <c r="N212"/>
  <c r="O212" s="1"/>
  <c r="L212"/>
  <c r="Q211"/>
  <c r="P211"/>
  <c r="L211"/>
  <c r="N211" s="1"/>
  <c r="O211" s="1"/>
  <c r="P210"/>
  <c r="Q210" s="1"/>
  <c r="N210"/>
  <c r="O210" s="1"/>
  <c r="L210"/>
  <c r="Q209"/>
  <c r="P209"/>
  <c r="O209"/>
  <c r="L209"/>
  <c r="N209" s="1"/>
  <c r="P208"/>
  <c r="Q208" s="1"/>
  <c r="N208"/>
  <c r="O208" s="1"/>
  <c r="L208"/>
  <c r="L207"/>
  <c r="N207" s="1"/>
  <c r="O207" s="1"/>
  <c r="P206"/>
  <c r="Q206" s="1"/>
  <c r="N206"/>
  <c r="O206" s="1"/>
  <c r="L206"/>
  <c r="O205"/>
  <c r="L205"/>
  <c r="N205" s="1"/>
  <c r="P204"/>
  <c r="Q204" s="1"/>
  <c r="N204"/>
  <c r="O204" s="1"/>
  <c r="L204"/>
  <c r="L203"/>
  <c r="N203" s="1"/>
  <c r="O203" s="1"/>
  <c r="N202"/>
  <c r="O202" s="1"/>
  <c r="L202"/>
  <c r="L201"/>
  <c r="N201" s="1"/>
  <c r="O201" s="1"/>
  <c r="P200"/>
  <c r="Q200" s="1"/>
  <c r="N200"/>
  <c r="O200" s="1"/>
  <c r="L200"/>
  <c r="Q199"/>
  <c r="P199"/>
  <c r="O199"/>
  <c r="L199"/>
  <c r="N199" s="1"/>
  <c r="N198"/>
  <c r="O198" s="1"/>
  <c r="L198"/>
  <c r="O197"/>
  <c r="L197"/>
  <c r="N197" s="1"/>
  <c r="P196"/>
  <c r="Q196" s="1"/>
  <c r="N196"/>
  <c r="O196" s="1"/>
  <c r="L196"/>
  <c r="Q195"/>
  <c r="P195"/>
  <c r="L195"/>
  <c r="N195" s="1"/>
  <c r="O195" s="1"/>
  <c r="P194"/>
  <c r="Q194" s="1"/>
  <c r="N194"/>
  <c r="O194" s="1"/>
  <c r="L194"/>
  <c r="Q193"/>
  <c r="P193"/>
  <c r="O193"/>
  <c r="L193"/>
  <c r="N193" s="1"/>
  <c r="P192"/>
  <c r="Q192" s="1"/>
  <c r="N192"/>
  <c r="O192" s="1"/>
  <c r="L192"/>
  <c r="Q191"/>
  <c r="P191"/>
  <c r="L191"/>
  <c r="N191" s="1"/>
  <c r="O191" s="1"/>
  <c r="P190"/>
  <c r="Q190" s="1"/>
  <c r="N190"/>
  <c r="O190" s="1"/>
  <c r="L190"/>
  <c r="Q189"/>
  <c r="P189"/>
  <c r="O189"/>
  <c r="L189"/>
  <c r="N189" s="1"/>
  <c r="P188"/>
  <c r="Q188" s="1"/>
  <c r="L188"/>
  <c r="N188" s="1"/>
  <c r="O188" s="1"/>
  <c r="Q187"/>
  <c r="P187"/>
  <c r="N187"/>
  <c r="O187" s="1"/>
  <c r="L187"/>
  <c r="Q186"/>
  <c r="P186"/>
  <c r="L186"/>
  <c r="N186" s="1"/>
  <c r="O186" s="1"/>
  <c r="P185"/>
  <c r="Q185" s="1"/>
  <c r="N185"/>
  <c r="O185" s="1"/>
  <c r="L185"/>
  <c r="L184"/>
  <c r="N184" s="1"/>
  <c r="O184" s="1"/>
  <c r="P183"/>
  <c r="Q183" s="1"/>
  <c r="N183"/>
  <c r="O183" s="1"/>
  <c r="L183"/>
  <c r="Q182"/>
  <c r="P182"/>
  <c r="L182"/>
  <c r="N182" s="1"/>
  <c r="O182" s="1"/>
  <c r="P181"/>
  <c r="Q181" s="1"/>
  <c r="N181"/>
  <c r="O181" s="1"/>
  <c r="L181"/>
  <c r="Q180"/>
  <c r="P180"/>
  <c r="L180"/>
  <c r="N180" s="1"/>
  <c r="O180" s="1"/>
  <c r="P179"/>
  <c r="Q179" s="1"/>
  <c r="N179"/>
  <c r="O179" s="1"/>
  <c r="L179"/>
  <c r="L178"/>
  <c r="N178" s="1"/>
  <c r="O178" s="1"/>
  <c r="P177"/>
  <c r="Q177" s="1"/>
  <c r="N177"/>
  <c r="O177" s="1"/>
  <c r="L177"/>
  <c r="Q176"/>
  <c r="P176"/>
  <c r="L176"/>
  <c r="N176" s="1"/>
  <c r="O176" s="1"/>
  <c r="P175"/>
  <c r="Q175" s="1"/>
  <c r="N175"/>
  <c r="O175" s="1"/>
  <c r="L175"/>
  <c r="L174"/>
  <c r="N174" s="1"/>
  <c r="O174" s="1"/>
  <c r="P173"/>
  <c r="Q173" s="1"/>
  <c r="N173"/>
  <c r="O173" s="1"/>
  <c r="L173"/>
  <c r="Q172"/>
  <c r="P172"/>
  <c r="L172"/>
  <c r="N172" s="1"/>
  <c r="O172" s="1"/>
  <c r="P171"/>
  <c r="Q171" s="1"/>
  <c r="N171"/>
  <c r="O171" s="1"/>
  <c r="L171"/>
  <c r="Q170"/>
  <c r="P170"/>
  <c r="L170"/>
  <c r="N170" s="1"/>
  <c r="O170" s="1"/>
  <c r="P169"/>
  <c r="Q169" s="1"/>
  <c r="N169"/>
  <c r="O169" s="1"/>
  <c r="L169"/>
  <c r="Q168"/>
  <c r="P168"/>
  <c r="L168"/>
  <c r="N168" s="1"/>
  <c r="O168" s="1"/>
  <c r="P167"/>
  <c r="Q167" s="1"/>
  <c r="N167"/>
  <c r="O167" s="1"/>
  <c r="L167"/>
  <c r="Q166"/>
  <c r="P166"/>
  <c r="L166"/>
  <c r="N166" s="1"/>
  <c r="O166" s="1"/>
  <c r="P165"/>
  <c r="Q165" s="1"/>
  <c r="N165"/>
  <c r="O165" s="1"/>
  <c r="L165"/>
  <c r="Q164"/>
  <c r="P164"/>
  <c r="L164"/>
  <c r="N164" s="1"/>
  <c r="O164" s="1"/>
  <c r="N163"/>
  <c r="O163" s="1"/>
  <c r="L163"/>
  <c r="Q162"/>
  <c r="P162"/>
  <c r="L162"/>
  <c r="N162" s="1"/>
  <c r="O162" s="1"/>
  <c r="P161"/>
  <c r="Q161" s="1"/>
  <c r="N161"/>
  <c r="O161" s="1"/>
  <c r="L161"/>
  <c r="Q160"/>
  <c r="P160"/>
  <c r="L160"/>
  <c r="N160" s="1"/>
  <c r="O160" s="1"/>
  <c r="P159"/>
  <c r="Q159" s="1"/>
  <c r="N159"/>
  <c r="O159" s="1"/>
  <c r="L159"/>
  <c r="Q158"/>
  <c r="P158"/>
  <c r="L158"/>
  <c r="N158" s="1"/>
  <c r="O158" s="1"/>
  <c r="P157"/>
  <c r="Q157" s="1"/>
  <c r="N157"/>
  <c r="O157" s="1"/>
  <c r="L157"/>
  <c r="Q156"/>
  <c r="P156"/>
  <c r="L156"/>
  <c r="N156" s="1"/>
  <c r="O156" s="1"/>
  <c r="P155"/>
  <c r="Q155" s="1"/>
  <c r="N155"/>
  <c r="O155" s="1"/>
  <c r="L155"/>
  <c r="Q154"/>
  <c r="P154"/>
  <c r="L154"/>
  <c r="N154" s="1"/>
  <c r="O154" s="1"/>
  <c r="P153"/>
  <c r="Q153" s="1"/>
  <c r="N153"/>
  <c r="O153" s="1"/>
  <c r="L153"/>
  <c r="L152"/>
  <c r="N152" s="1"/>
  <c r="O152" s="1"/>
  <c r="N151"/>
  <c r="O151" s="1"/>
  <c r="L151"/>
  <c r="Q150"/>
  <c r="P150"/>
  <c r="L150"/>
  <c r="N150" s="1"/>
  <c r="O150" s="1"/>
  <c r="P149"/>
  <c r="Q149" s="1"/>
  <c r="N149"/>
  <c r="O149" s="1"/>
  <c r="L149"/>
  <c r="Q148"/>
  <c r="P148"/>
  <c r="L148"/>
  <c r="N148" s="1"/>
  <c r="O148" s="1"/>
  <c r="P147"/>
  <c r="Q147" s="1"/>
  <c r="N147"/>
  <c r="O147" s="1"/>
  <c r="L147"/>
  <c r="Q146"/>
  <c r="P146"/>
  <c r="L146"/>
  <c r="N146" s="1"/>
  <c r="O146" s="1"/>
  <c r="P145"/>
  <c r="Q145" s="1"/>
  <c r="N145"/>
  <c r="O145" s="1"/>
  <c r="L145"/>
  <c r="Q144"/>
  <c r="P144"/>
  <c r="L144"/>
  <c r="N144" s="1"/>
  <c r="O144" s="1"/>
  <c r="P143"/>
  <c r="Q143" s="1"/>
  <c r="N143"/>
  <c r="O143" s="1"/>
  <c r="L143"/>
  <c r="Q142"/>
  <c r="P142"/>
  <c r="L142"/>
  <c r="N142" s="1"/>
  <c r="O142" s="1"/>
  <c r="P141"/>
  <c r="Q141" s="1"/>
  <c r="N141"/>
  <c r="O141" s="1"/>
  <c r="L141"/>
  <c r="Q140"/>
  <c r="P140"/>
  <c r="L140"/>
  <c r="N140" s="1"/>
  <c r="O140" s="1"/>
  <c r="P139"/>
  <c r="Q139" s="1"/>
  <c r="N139"/>
  <c r="O139" s="1"/>
  <c r="L139"/>
  <c r="Q138"/>
  <c r="P138"/>
  <c r="L138"/>
  <c r="N138" s="1"/>
  <c r="O138" s="1"/>
  <c r="P137"/>
  <c r="Q137" s="1"/>
  <c r="N137"/>
  <c r="O137" s="1"/>
  <c r="L137"/>
  <c r="Q136"/>
  <c r="P136"/>
  <c r="L136"/>
  <c r="N136" s="1"/>
  <c r="O136" s="1"/>
  <c r="P135"/>
  <c r="Q135" s="1"/>
  <c r="N135"/>
  <c r="O135" s="1"/>
  <c r="L135"/>
  <c r="Q134"/>
  <c r="P134"/>
  <c r="L134"/>
  <c r="N134" s="1"/>
  <c r="O134" s="1"/>
  <c r="P133"/>
  <c r="Q133" s="1"/>
  <c r="N133"/>
  <c r="O133" s="1"/>
  <c r="L133"/>
  <c r="Q132"/>
  <c r="P132"/>
  <c r="L132"/>
  <c r="N132" s="1"/>
  <c r="O132" s="1"/>
  <c r="P131"/>
  <c r="Q131" s="1"/>
  <c r="N131"/>
  <c r="O131" s="1"/>
  <c r="L131"/>
  <c r="Q130"/>
  <c r="P130"/>
  <c r="L130"/>
  <c r="N130" s="1"/>
  <c r="O130" s="1"/>
  <c r="P129"/>
  <c r="Q129" s="1"/>
  <c r="N129"/>
  <c r="O129" s="1"/>
  <c r="L129"/>
  <c r="Q128"/>
  <c r="P128"/>
  <c r="L128"/>
  <c r="N128" s="1"/>
  <c r="O128" s="1"/>
  <c r="P127"/>
  <c r="Q127" s="1"/>
  <c r="N127"/>
  <c r="O127" s="1"/>
  <c r="L127"/>
  <c r="Q126"/>
  <c r="P126"/>
  <c r="L126"/>
  <c r="N126" s="1"/>
  <c r="O126" s="1"/>
  <c r="P125"/>
  <c r="Q125" s="1"/>
  <c r="N125"/>
  <c r="O125" s="1"/>
  <c r="L125"/>
  <c r="Q124"/>
  <c r="P124"/>
  <c r="L124"/>
  <c r="N124" s="1"/>
  <c r="O124" s="1"/>
  <c r="P123"/>
  <c r="Q123" s="1"/>
  <c r="N123"/>
  <c r="O123" s="1"/>
  <c r="L123"/>
  <c r="Q122"/>
  <c r="P122"/>
  <c r="L122"/>
  <c r="N122" s="1"/>
  <c r="O122" s="1"/>
  <c r="P121"/>
  <c r="Q121" s="1"/>
  <c r="N121"/>
  <c r="O121" s="1"/>
  <c r="L121"/>
  <c r="Q120"/>
  <c r="P120"/>
  <c r="L120"/>
  <c r="N120" s="1"/>
  <c r="O120" s="1"/>
  <c r="P119"/>
  <c r="Q119" s="1"/>
  <c r="N119"/>
  <c r="O119" s="1"/>
  <c r="L119"/>
  <c r="Q118"/>
  <c r="P118"/>
  <c r="L118"/>
  <c r="N118" s="1"/>
  <c r="O118" s="1"/>
  <c r="P117"/>
  <c r="Q117" s="1"/>
  <c r="N117"/>
  <c r="O117" s="1"/>
  <c r="L117"/>
  <c r="Q116"/>
  <c r="P116"/>
  <c r="L116"/>
  <c r="N116" s="1"/>
  <c r="O116" s="1"/>
  <c r="P115"/>
  <c r="Q115" s="1"/>
  <c r="N115"/>
  <c r="O115" s="1"/>
  <c r="L115"/>
  <c r="Q114"/>
  <c r="P114"/>
  <c r="N114"/>
  <c r="L114"/>
  <c r="O114" s="1"/>
  <c r="P113"/>
  <c r="Q113" s="1"/>
  <c r="N113"/>
  <c r="O113" s="1"/>
  <c r="L113"/>
  <c r="Q112"/>
  <c r="P112"/>
  <c r="O112"/>
  <c r="N112"/>
  <c r="L112"/>
  <c r="P111"/>
  <c r="Q111" s="1"/>
  <c r="N111"/>
  <c r="O111" s="1"/>
  <c r="L111"/>
  <c r="Q110"/>
  <c r="P110"/>
  <c r="L110"/>
  <c r="N110" s="1"/>
  <c r="O110" s="1"/>
  <c r="P109"/>
  <c r="Q109" s="1"/>
  <c r="N109"/>
  <c r="O109" s="1"/>
  <c r="L109"/>
  <c r="Q108"/>
  <c r="P108"/>
  <c r="L108"/>
  <c r="N108" s="1"/>
  <c r="O108" s="1"/>
  <c r="P107"/>
  <c r="Q107" s="1"/>
  <c r="N107"/>
  <c r="O107" s="1"/>
  <c r="L107"/>
  <c r="Q106"/>
  <c r="P106"/>
  <c r="N106"/>
  <c r="L106"/>
  <c r="O106" s="1"/>
  <c r="P105"/>
  <c r="Q105" s="1"/>
  <c r="N105"/>
  <c r="O105" s="1"/>
  <c r="L105"/>
  <c r="Q104"/>
  <c r="P104"/>
  <c r="L104"/>
  <c r="N104" s="1"/>
  <c r="O104" s="1"/>
  <c r="P103"/>
  <c r="Q103" s="1"/>
  <c r="N103"/>
  <c r="O103" s="1"/>
  <c r="L103"/>
  <c r="Q102"/>
  <c r="P102"/>
  <c r="L102"/>
  <c r="N102" s="1"/>
  <c r="O102" s="1"/>
  <c r="P101"/>
  <c r="Q101" s="1"/>
  <c r="N101"/>
  <c r="O101" s="1"/>
  <c r="L101"/>
  <c r="Q100"/>
  <c r="P100"/>
  <c r="L100"/>
  <c r="N100" s="1"/>
  <c r="O100" s="1"/>
  <c r="P99"/>
  <c r="Q99" s="1"/>
  <c r="N99"/>
  <c r="O99" s="1"/>
  <c r="L99"/>
  <c r="Q98"/>
  <c r="P98"/>
  <c r="L98"/>
  <c r="N98" s="1"/>
  <c r="O98" s="1"/>
  <c r="P97"/>
  <c r="Q97" s="1"/>
  <c r="N97"/>
  <c r="O97" s="1"/>
  <c r="L97"/>
  <c r="Q96"/>
  <c r="P96"/>
  <c r="L96"/>
  <c r="N96" s="1"/>
  <c r="O96" s="1"/>
  <c r="P95"/>
  <c r="Q95" s="1"/>
  <c r="N95"/>
  <c r="O95" s="1"/>
  <c r="L95"/>
  <c r="Q94"/>
  <c r="P94"/>
  <c r="L94"/>
  <c r="N94" s="1"/>
  <c r="O94" s="1"/>
  <c r="N93"/>
  <c r="O93" s="1"/>
  <c r="L93"/>
  <c r="Q92"/>
  <c r="P92"/>
  <c r="L92"/>
  <c r="N92" s="1"/>
  <c r="O92" s="1"/>
  <c r="P91"/>
  <c r="Q91" s="1"/>
  <c r="N91"/>
  <c r="O91" s="1"/>
  <c r="L91"/>
  <c r="L90"/>
  <c r="N90" s="1"/>
  <c r="O90" s="1"/>
  <c r="P89"/>
  <c r="Q89" s="1"/>
  <c r="N89"/>
  <c r="O89" s="1"/>
  <c r="L89"/>
  <c r="Q88"/>
  <c r="P88"/>
  <c r="L88"/>
  <c r="N88" s="1"/>
  <c r="O88" s="1"/>
  <c r="P87"/>
  <c r="Q87" s="1"/>
  <c r="N87"/>
  <c r="O87" s="1"/>
  <c r="L87"/>
  <c r="Q86"/>
  <c r="P86"/>
  <c r="L86"/>
  <c r="N86" s="1"/>
  <c r="O86" s="1"/>
  <c r="P85"/>
  <c r="Q85" s="1"/>
  <c r="N85"/>
  <c r="O85" s="1"/>
  <c r="L85"/>
  <c r="Q84"/>
  <c r="P84"/>
  <c r="L84"/>
  <c r="N84" s="1"/>
  <c r="O84" s="1"/>
  <c r="P83"/>
  <c r="Q83" s="1"/>
  <c r="N83"/>
  <c r="O83" s="1"/>
  <c r="L83"/>
  <c r="Q82"/>
  <c r="P82"/>
  <c r="L82"/>
  <c r="N82" s="1"/>
  <c r="O82" s="1"/>
  <c r="P81"/>
  <c r="Q81" s="1"/>
  <c r="N81"/>
  <c r="O81" s="1"/>
  <c r="L81"/>
  <c r="Q80"/>
  <c r="P80"/>
  <c r="L80"/>
  <c r="N80" s="1"/>
  <c r="O80" s="1"/>
  <c r="P79"/>
  <c r="Q79" s="1"/>
  <c r="N79"/>
  <c r="O79" s="1"/>
  <c r="L79"/>
  <c r="Q78"/>
  <c r="P78"/>
  <c r="L78"/>
  <c r="N78" s="1"/>
  <c r="O78" s="1"/>
  <c r="P77"/>
  <c r="Q77" s="1"/>
  <c r="N77"/>
  <c r="O77" s="1"/>
  <c r="L77"/>
  <c r="Q76"/>
  <c r="P76"/>
  <c r="O76"/>
  <c r="N76"/>
  <c r="L76"/>
  <c r="P75"/>
  <c r="Q75" s="1"/>
  <c r="N75"/>
  <c r="O75" s="1"/>
  <c r="L75"/>
  <c r="Q74"/>
  <c r="P74"/>
  <c r="L74"/>
  <c r="N74" s="1"/>
  <c r="O74" s="1"/>
  <c r="P73"/>
  <c r="Q73" s="1"/>
  <c r="N73"/>
  <c r="O73" s="1"/>
  <c r="L73"/>
  <c r="Q72"/>
  <c r="P72"/>
  <c r="L72"/>
  <c r="N72" s="1"/>
  <c r="O72" s="1"/>
  <c r="P71"/>
  <c r="Q71" s="1"/>
  <c r="N71"/>
  <c r="O71" s="1"/>
  <c r="L71"/>
  <c r="Q70"/>
  <c r="P70"/>
  <c r="L70"/>
  <c r="N70" s="1"/>
  <c r="O70" s="1"/>
  <c r="P69"/>
  <c r="Q69" s="1"/>
  <c r="N69"/>
  <c r="O69" s="1"/>
  <c r="L69"/>
  <c r="Q68"/>
  <c r="P68"/>
  <c r="L68"/>
  <c r="N68" s="1"/>
  <c r="O68" s="1"/>
  <c r="P67"/>
  <c r="Q67" s="1"/>
  <c r="N67"/>
  <c r="O67" s="1"/>
  <c r="L67"/>
  <c r="Q66"/>
  <c r="P66"/>
  <c r="L66"/>
  <c r="N66" s="1"/>
  <c r="O66" s="1"/>
  <c r="P65"/>
  <c r="Q65" s="1"/>
  <c r="N65"/>
  <c r="O65" s="1"/>
  <c r="L65"/>
  <c r="Q64"/>
  <c r="P64"/>
  <c r="O64"/>
  <c r="L64"/>
  <c r="N64" s="1"/>
  <c r="P63"/>
  <c r="Q63" s="1"/>
  <c r="N63"/>
  <c r="O63" s="1"/>
  <c r="L63"/>
  <c r="O62"/>
  <c r="L62"/>
  <c r="N62" s="1"/>
  <c r="P61"/>
  <c r="Q61" s="1"/>
  <c r="N61"/>
  <c r="O61" s="1"/>
  <c r="L61"/>
  <c r="Q60"/>
  <c r="P60"/>
  <c r="L60"/>
  <c r="N60" s="1"/>
  <c r="O60" s="1"/>
  <c r="P59"/>
  <c r="Q59" s="1"/>
  <c r="N59"/>
  <c r="O59" s="1"/>
  <c r="L59"/>
  <c r="Q58"/>
  <c r="P58"/>
  <c r="L58"/>
  <c r="N58" s="1"/>
  <c r="O58" s="1"/>
  <c r="P57"/>
  <c r="Q57" s="1"/>
  <c r="N57"/>
  <c r="O57" s="1"/>
  <c r="L57"/>
  <c r="Q56"/>
  <c r="P56"/>
  <c r="L56"/>
  <c r="N56" s="1"/>
  <c r="O56" s="1"/>
  <c r="P55"/>
  <c r="Q55" s="1"/>
  <c r="N55"/>
  <c r="O55" s="1"/>
  <c r="L55"/>
  <c r="Q54"/>
  <c r="P54"/>
  <c r="O54"/>
  <c r="N54"/>
  <c r="L54"/>
  <c r="P53"/>
  <c r="Q53" s="1"/>
  <c r="N53"/>
  <c r="O53" s="1"/>
  <c r="L53"/>
  <c r="Q52"/>
  <c r="P52"/>
  <c r="N52"/>
  <c r="L52"/>
  <c r="O52" s="1"/>
  <c r="P51"/>
  <c r="Q51" s="1"/>
  <c r="N51"/>
  <c r="O51" s="1"/>
  <c r="L51"/>
  <c r="Q50"/>
  <c r="P50"/>
  <c r="L50"/>
  <c r="N50" s="1"/>
  <c r="O50" s="1"/>
  <c r="P49"/>
  <c r="Q49" s="1"/>
  <c r="N49"/>
  <c r="O49" s="1"/>
  <c r="L49"/>
  <c r="Q48"/>
  <c r="P48"/>
  <c r="N48"/>
  <c r="L48"/>
  <c r="O48" s="1"/>
  <c r="P47"/>
  <c r="Q47" s="1"/>
  <c r="N47"/>
  <c r="O47" s="1"/>
  <c r="L47"/>
  <c r="Q46"/>
  <c r="P46"/>
  <c r="O46"/>
  <c r="N46"/>
  <c r="L46"/>
  <c r="P45"/>
  <c r="Q45" s="1"/>
  <c r="N45"/>
  <c r="O45" s="1"/>
  <c r="L45"/>
  <c r="Q44"/>
  <c r="P44"/>
  <c r="O44"/>
  <c r="N44"/>
  <c r="L44"/>
  <c r="P43"/>
  <c r="Q43" s="1"/>
  <c r="N43"/>
  <c r="O43" s="1"/>
  <c r="L43"/>
  <c r="Q42"/>
  <c r="P42"/>
  <c r="O42"/>
  <c r="N42"/>
  <c r="L42"/>
  <c r="P41"/>
  <c r="Q41" s="1"/>
  <c r="N41"/>
  <c r="O41" s="1"/>
  <c r="L41"/>
  <c r="Q40"/>
  <c r="P40"/>
  <c r="O40"/>
  <c r="N40"/>
  <c r="L40"/>
  <c r="P39"/>
  <c r="Q39" s="1"/>
  <c r="N39"/>
  <c r="O39" s="1"/>
  <c r="L39"/>
  <c r="Q38"/>
  <c r="P38"/>
  <c r="O38"/>
  <c r="N38"/>
  <c r="L38"/>
  <c r="P37"/>
  <c r="Q37" s="1"/>
  <c r="N37"/>
  <c r="O37" s="1"/>
  <c r="L37"/>
  <c r="Q36"/>
  <c r="P36"/>
  <c r="O36"/>
  <c r="L36"/>
  <c r="N36" s="1"/>
  <c r="P35"/>
  <c r="Q35" s="1"/>
  <c r="N35"/>
  <c r="O35" s="1"/>
  <c r="L35"/>
  <c r="Q34"/>
  <c r="P34"/>
  <c r="L34"/>
  <c r="N34" s="1"/>
  <c r="O34" s="1"/>
  <c r="P33"/>
  <c r="Q33" s="1"/>
  <c r="N33"/>
  <c r="O33" s="1"/>
  <c r="L33"/>
  <c r="Q32"/>
  <c r="P32"/>
  <c r="L32"/>
  <c r="N32" s="1"/>
  <c r="O32" s="1"/>
  <c r="P31"/>
  <c r="Q31" s="1"/>
  <c r="N31"/>
  <c r="O31" s="1"/>
  <c r="L31"/>
  <c r="Q30"/>
  <c r="P30"/>
  <c r="O30"/>
  <c r="L30"/>
  <c r="N30" s="1"/>
  <c r="P29"/>
  <c r="Q29" s="1"/>
  <c r="N29"/>
  <c r="O29" s="1"/>
  <c r="L29"/>
  <c r="Q28"/>
  <c r="P28"/>
  <c r="O28"/>
  <c r="L28"/>
  <c r="N28" s="1"/>
  <c r="P27"/>
  <c r="Q27" s="1"/>
  <c r="N27"/>
  <c r="O27" s="1"/>
  <c r="L27"/>
  <c r="Q26"/>
  <c r="P26"/>
  <c r="L26"/>
  <c r="N26" s="1"/>
  <c r="O26" s="1"/>
  <c r="P25"/>
  <c r="Q25" s="1"/>
  <c r="N25"/>
  <c r="O25" s="1"/>
  <c r="L25"/>
  <c r="Q24"/>
  <c r="P24"/>
  <c r="L24"/>
  <c r="N24" s="1"/>
  <c r="O24" s="1"/>
  <c r="P23"/>
  <c r="Q23" s="1"/>
  <c r="N23"/>
  <c r="O23" s="1"/>
  <c r="L23"/>
  <c r="Q22"/>
  <c r="P22"/>
  <c r="O22"/>
  <c r="L22"/>
  <c r="N22" s="1"/>
  <c r="P21"/>
  <c r="Q21" s="1"/>
  <c r="N21"/>
  <c r="O21" s="1"/>
  <c r="L21"/>
  <c r="Q20"/>
  <c r="P20"/>
  <c r="O20"/>
  <c r="L20"/>
  <c r="N20" s="1"/>
  <c r="P19"/>
  <c r="Q19" s="1"/>
  <c r="N19"/>
  <c r="O19" s="1"/>
  <c r="L19"/>
  <c r="Q18"/>
  <c r="P18"/>
  <c r="L18"/>
  <c r="N18" s="1"/>
  <c r="O18" s="1"/>
  <c r="P17"/>
  <c r="Q17" s="1"/>
  <c r="N17"/>
  <c r="O17" s="1"/>
  <c r="L17"/>
  <c r="P15"/>
  <c r="A6"/>
  <c r="AE206" i="2"/>
  <c r="AD206"/>
  <c r="AC206"/>
  <c r="AB206"/>
  <c r="Y206"/>
  <c r="Q206"/>
  <c r="P206"/>
  <c r="AE205"/>
  <c r="AD205"/>
  <c r="AB205" s="1"/>
  <c r="AC205"/>
  <c r="Y205"/>
  <c r="Q205"/>
  <c r="P205"/>
  <c r="AE204"/>
  <c r="AD204"/>
  <c r="AC204"/>
  <c r="AB204"/>
  <c r="Y204"/>
  <c r="Q204"/>
  <c r="P204"/>
  <c r="AE203"/>
  <c r="AD203"/>
  <c r="AB203" s="1"/>
  <c r="AC203"/>
  <c r="Y203"/>
  <c r="Q203"/>
  <c r="P203"/>
  <c r="AE202"/>
  <c r="AD202"/>
  <c r="AC202"/>
  <c r="AB202"/>
  <c r="Y202"/>
  <c r="Q202"/>
  <c r="P202"/>
  <c r="AE201"/>
  <c r="AD201"/>
  <c r="AB201" s="1"/>
  <c r="AC201" s="1"/>
  <c r="Y201"/>
  <c r="Q201"/>
  <c r="P201"/>
  <c r="AE200"/>
  <c r="AD200"/>
  <c r="AC200"/>
  <c r="AB200"/>
  <c r="Y200"/>
  <c r="Q200"/>
  <c r="P200"/>
  <c r="AE199"/>
  <c r="AD199"/>
  <c r="AB199" s="1"/>
  <c r="AC199" s="1"/>
  <c r="P199"/>
  <c r="AD198"/>
  <c r="AE198" s="1"/>
  <c r="AB198"/>
  <c r="AC198" s="1"/>
  <c r="T198"/>
  <c r="Y198" s="1"/>
  <c r="Q198"/>
  <c r="P198"/>
  <c r="AE197"/>
  <c r="AD197"/>
  <c r="AC197"/>
  <c r="AB197"/>
  <c r="P197"/>
  <c r="AD196"/>
  <c r="AE196" s="1"/>
  <c r="AB196"/>
  <c r="AC196" s="1"/>
  <c r="T196"/>
  <c r="Y196" s="1"/>
  <c r="Q196"/>
  <c r="P196"/>
  <c r="AE195"/>
  <c r="AD195"/>
  <c r="AB195" s="1"/>
  <c r="AC195"/>
  <c r="Y195"/>
  <c r="Q195"/>
  <c r="P195"/>
  <c r="AE194"/>
  <c r="AD194"/>
  <c r="AC194"/>
  <c r="AB194"/>
  <c r="Y194"/>
  <c r="Q194"/>
  <c r="P194"/>
  <c r="AE193"/>
  <c r="AD193"/>
  <c r="AB193" s="1"/>
  <c r="AC193"/>
  <c r="Y193"/>
  <c r="Q193"/>
  <c r="P193"/>
  <c r="AE192"/>
  <c r="AD192"/>
  <c r="AC192"/>
  <c r="AB192"/>
  <c r="Y192"/>
  <c r="Q192"/>
  <c r="P192"/>
  <c r="AE191"/>
  <c r="AD191"/>
  <c r="AB191" s="1"/>
  <c r="AC191" s="1"/>
  <c r="Y191"/>
  <c r="Q191"/>
  <c r="P191"/>
  <c r="AE190"/>
  <c r="AD190"/>
  <c r="AC190"/>
  <c r="AB190"/>
  <c r="Y190"/>
  <c r="Q190"/>
  <c r="P190"/>
  <c r="AE189"/>
  <c r="AD189"/>
  <c r="AB189" s="1"/>
  <c r="AC189" s="1"/>
  <c r="Y189"/>
  <c r="Q189"/>
  <c r="P189"/>
  <c r="AE188"/>
  <c r="AD188"/>
  <c r="AC188"/>
  <c r="AB188"/>
  <c r="Y188"/>
  <c r="Q188"/>
  <c r="P188"/>
  <c r="AE187"/>
  <c r="AD187"/>
  <c r="AB187" s="1"/>
  <c r="AC187"/>
  <c r="Y187"/>
  <c r="Q187"/>
  <c r="R187" s="1"/>
  <c r="AA187" s="1"/>
  <c r="P187"/>
  <c r="AE186"/>
  <c r="AD186"/>
  <c r="AC186"/>
  <c r="AB186"/>
  <c r="Y186"/>
  <c r="R186"/>
  <c r="AA186" s="1"/>
  <c r="Q186"/>
  <c r="Z186" s="1"/>
  <c r="P186"/>
  <c r="AD185"/>
  <c r="AE185" s="1"/>
  <c r="P185"/>
  <c r="Q185" s="1"/>
  <c r="AE184"/>
  <c r="AD184"/>
  <c r="AB184"/>
  <c r="AC184" s="1"/>
  <c r="Y184"/>
  <c r="R184"/>
  <c r="AA184" s="1"/>
  <c r="Q184"/>
  <c r="Z184" s="1"/>
  <c r="P184"/>
  <c r="AD183"/>
  <c r="AE183" s="1"/>
  <c r="P183"/>
  <c r="Q183" s="1"/>
  <c r="AE182"/>
  <c r="AD182"/>
  <c r="AB182"/>
  <c r="AC182" s="1"/>
  <c r="Y182"/>
  <c r="R182"/>
  <c r="AA182" s="1"/>
  <c r="Q182"/>
  <c r="Z182" s="1"/>
  <c r="P182"/>
  <c r="AD181"/>
  <c r="AE181" s="1"/>
  <c r="P181"/>
  <c r="Q181" s="1"/>
  <c r="AE180"/>
  <c r="AD180"/>
  <c r="AB180"/>
  <c r="AC180" s="1"/>
  <c r="Y180"/>
  <c r="R180"/>
  <c r="AA180" s="1"/>
  <c r="Q180"/>
  <c r="Z180" s="1"/>
  <c r="P180"/>
  <c r="AD179"/>
  <c r="AE179" s="1"/>
  <c r="P179"/>
  <c r="Q179" s="1"/>
  <c r="AE178"/>
  <c r="AD178"/>
  <c r="AB178"/>
  <c r="AC178" s="1"/>
  <c r="Y178"/>
  <c r="R178"/>
  <c r="AA178" s="1"/>
  <c r="Q178"/>
  <c r="Z178" s="1"/>
  <c r="P178"/>
  <c r="AD177"/>
  <c r="AE177" s="1"/>
  <c r="P177"/>
  <c r="Q177" s="1"/>
  <c r="AE176"/>
  <c r="AD176"/>
  <c r="AB176"/>
  <c r="AC176" s="1"/>
  <c r="Y176"/>
  <c r="R176"/>
  <c r="AA176" s="1"/>
  <c r="Q176"/>
  <c r="Z176" s="1"/>
  <c r="P176"/>
  <c r="AD175"/>
  <c r="AE175" s="1"/>
  <c r="P175"/>
  <c r="Q175" s="1"/>
  <c r="AE174"/>
  <c r="AD174"/>
  <c r="AB174"/>
  <c r="AC174" s="1"/>
  <c r="Y174"/>
  <c r="R174"/>
  <c r="AA174" s="1"/>
  <c r="Q174"/>
  <c r="Z174" s="1"/>
  <c r="P174"/>
  <c r="AD173"/>
  <c r="AE173" s="1"/>
  <c r="P173"/>
  <c r="Q173" s="1"/>
  <c r="AE172"/>
  <c r="AD172"/>
  <c r="AB172"/>
  <c r="AC172" s="1"/>
  <c r="Y172"/>
  <c r="R172"/>
  <c r="AA172" s="1"/>
  <c r="Q172"/>
  <c r="Z172" s="1"/>
  <c r="P172"/>
  <c r="AD171"/>
  <c r="AE171" s="1"/>
  <c r="P171"/>
  <c r="Q171" s="1"/>
  <c r="AE170"/>
  <c r="AD170"/>
  <c r="AB170"/>
  <c r="AC170" s="1"/>
  <c r="Y170"/>
  <c r="R170"/>
  <c r="AA170" s="1"/>
  <c r="Q170"/>
  <c r="Z170" s="1"/>
  <c r="P170"/>
  <c r="AD169"/>
  <c r="AE169" s="1"/>
  <c r="P169"/>
  <c r="Q169" s="1"/>
  <c r="AE168"/>
  <c r="AD168"/>
  <c r="AB168"/>
  <c r="AC168" s="1"/>
  <c r="Y168"/>
  <c r="R168"/>
  <c r="AA168" s="1"/>
  <c r="Q168"/>
  <c r="Z168" s="1"/>
  <c r="P168"/>
  <c r="AD167"/>
  <c r="AE167" s="1"/>
  <c r="P167"/>
  <c r="Q167" s="1"/>
  <c r="AE166"/>
  <c r="AD166"/>
  <c r="AB166"/>
  <c r="AC166" s="1"/>
  <c r="Y166"/>
  <c r="R166"/>
  <c r="AA166" s="1"/>
  <c r="Q166"/>
  <c r="Z166" s="1"/>
  <c r="P166"/>
  <c r="AD165"/>
  <c r="P165"/>
  <c r="AE164"/>
  <c r="AD164"/>
  <c r="AB164"/>
  <c r="AC164" s="1"/>
  <c r="Y164"/>
  <c r="R164"/>
  <c r="AA164" s="1"/>
  <c r="Q164"/>
  <c r="Z164" s="1"/>
  <c r="P164"/>
  <c r="AD163"/>
  <c r="P163"/>
  <c r="AE162"/>
  <c r="AD162"/>
  <c r="AB162"/>
  <c r="AC162" s="1"/>
  <c r="Y162"/>
  <c r="R162"/>
  <c r="AA162" s="1"/>
  <c r="Q162"/>
  <c r="Z162" s="1"/>
  <c r="P162"/>
  <c r="AD161"/>
  <c r="P161"/>
  <c r="AE160"/>
  <c r="AD160"/>
  <c r="AB160"/>
  <c r="AC160" s="1"/>
  <c r="Y160"/>
  <c r="R160"/>
  <c r="AA160" s="1"/>
  <c r="Q160"/>
  <c r="Z160" s="1"/>
  <c r="P160"/>
  <c r="AD159"/>
  <c r="P159"/>
  <c r="AE158"/>
  <c r="AD158"/>
  <c r="AB158"/>
  <c r="AC158" s="1"/>
  <c r="Y158"/>
  <c r="R158"/>
  <c r="AA158" s="1"/>
  <c r="Q158"/>
  <c r="Z158" s="1"/>
  <c r="P158"/>
  <c r="AD157"/>
  <c r="P157"/>
  <c r="AE156"/>
  <c r="AD156"/>
  <c r="AB156"/>
  <c r="AC156" s="1"/>
  <c r="Y156"/>
  <c r="R156"/>
  <c r="AA156" s="1"/>
  <c r="Q156"/>
  <c r="Z156" s="1"/>
  <c r="P156"/>
  <c r="AD155"/>
  <c r="P155"/>
  <c r="AE154"/>
  <c r="AD154"/>
  <c r="AB154"/>
  <c r="AC154" s="1"/>
  <c r="Y154"/>
  <c r="R154"/>
  <c r="AA154" s="1"/>
  <c r="Q154"/>
  <c r="Z154" s="1"/>
  <c r="P154"/>
  <c r="AD153"/>
  <c r="P153"/>
  <c r="AE152"/>
  <c r="AD152"/>
  <c r="AB152"/>
  <c r="AC152" s="1"/>
  <c r="Y152"/>
  <c r="R152"/>
  <c r="AA152" s="1"/>
  <c r="Q152"/>
  <c r="Z152" s="1"/>
  <c r="P152"/>
  <c r="AD151"/>
  <c r="P151"/>
  <c r="AE150"/>
  <c r="AD150"/>
  <c r="AB150"/>
  <c r="AC150" s="1"/>
  <c r="Y150"/>
  <c r="Q150"/>
  <c r="Z150" s="1"/>
  <c r="P150"/>
  <c r="AD149"/>
  <c r="P149"/>
  <c r="Q149" s="1"/>
  <c r="R149" s="1"/>
  <c r="AA149" s="1"/>
  <c r="AE148"/>
  <c r="AD148"/>
  <c r="AB148"/>
  <c r="AC148" s="1"/>
  <c r="Y148"/>
  <c r="Q148"/>
  <c r="Z148" s="1"/>
  <c r="P148"/>
  <c r="AE147"/>
  <c r="AD147"/>
  <c r="AB147" s="1"/>
  <c r="AC147"/>
  <c r="Y147"/>
  <c r="Q147"/>
  <c r="R147" s="1"/>
  <c r="AA147" s="1"/>
  <c r="P147"/>
  <c r="AE146"/>
  <c r="AD146"/>
  <c r="AC146"/>
  <c r="AB146"/>
  <c r="Y146"/>
  <c r="R146"/>
  <c r="AA146" s="1"/>
  <c r="Q146"/>
  <c r="Z146" s="1"/>
  <c r="P146"/>
  <c r="AD145"/>
  <c r="AB145" s="1"/>
  <c r="AC145" s="1"/>
  <c r="Y145"/>
  <c r="P145"/>
  <c r="Q145" s="1"/>
  <c r="AE144"/>
  <c r="AD144"/>
  <c r="AB144"/>
  <c r="AC144" s="1"/>
  <c r="Y144"/>
  <c r="Q144"/>
  <c r="Z144" s="1"/>
  <c r="P144"/>
  <c r="AE143"/>
  <c r="AD143"/>
  <c r="AB143" s="1"/>
  <c r="AC143"/>
  <c r="Z143"/>
  <c r="Q143"/>
  <c r="R143" s="1"/>
  <c r="AA143" s="1"/>
  <c r="P143"/>
  <c r="Y143" s="1"/>
  <c r="AE142"/>
  <c r="AD142"/>
  <c r="AC142"/>
  <c r="AB142"/>
  <c r="AA142"/>
  <c r="Y142"/>
  <c r="R142"/>
  <c r="Q142"/>
  <c r="Z142" s="1"/>
  <c r="P142"/>
  <c r="AD141"/>
  <c r="AB141" s="1"/>
  <c r="AC141" s="1"/>
  <c r="P141"/>
  <c r="Y141" s="1"/>
  <c r="AE140"/>
  <c r="AD140"/>
  <c r="AB140"/>
  <c r="AC140" s="1"/>
  <c r="Y140"/>
  <c r="Q140"/>
  <c r="Z140" s="1"/>
  <c r="P140"/>
  <c r="AE139"/>
  <c r="AD139"/>
  <c r="AB139" s="1"/>
  <c r="AC139"/>
  <c r="Y139"/>
  <c r="Q139"/>
  <c r="R139" s="1"/>
  <c r="AA139" s="1"/>
  <c r="P139"/>
  <c r="AE138"/>
  <c r="AD138"/>
  <c r="AC138"/>
  <c r="AB138"/>
  <c r="Y138"/>
  <c r="R138"/>
  <c r="AA138" s="1"/>
  <c r="Q138"/>
  <c r="Z138" s="1"/>
  <c r="P138"/>
  <c r="AD137"/>
  <c r="AB137" s="1"/>
  <c r="AC137" s="1"/>
  <c r="Y137"/>
  <c r="P137"/>
  <c r="Q137" s="1"/>
  <c r="AE136"/>
  <c r="AD136"/>
  <c r="AB136"/>
  <c r="AC136" s="1"/>
  <c r="Y136"/>
  <c r="Q136"/>
  <c r="Z136" s="1"/>
  <c r="P136"/>
  <c r="AE135"/>
  <c r="AD135"/>
  <c r="AB135" s="1"/>
  <c r="AC135"/>
  <c r="Z135"/>
  <c r="Q135"/>
  <c r="R135" s="1"/>
  <c r="AA135" s="1"/>
  <c r="P135"/>
  <c r="Y135" s="1"/>
  <c r="AE134"/>
  <c r="AD134"/>
  <c r="AC134"/>
  <c r="AB134"/>
  <c r="AA134"/>
  <c r="Y134"/>
  <c r="R134"/>
  <c r="Q134"/>
  <c r="Z134" s="1"/>
  <c r="P134"/>
  <c r="AD133"/>
  <c r="AB133" s="1"/>
  <c r="AC133" s="1"/>
  <c r="P133"/>
  <c r="Y133" s="1"/>
  <c r="AE132"/>
  <c r="AD132"/>
  <c r="AB132"/>
  <c r="AC132" s="1"/>
  <c r="Y132"/>
  <c r="Q132"/>
  <c r="Z132" s="1"/>
  <c r="P132"/>
  <c r="AE131"/>
  <c r="AD131"/>
  <c r="AB131" s="1"/>
  <c r="AC131"/>
  <c r="Y131"/>
  <c r="Q131"/>
  <c r="R131" s="1"/>
  <c r="AA131" s="1"/>
  <c r="P131"/>
  <c r="AE130"/>
  <c r="AD130"/>
  <c r="AC130"/>
  <c r="AB130"/>
  <c r="Y130"/>
  <c r="R130"/>
  <c r="AA130" s="1"/>
  <c r="Q130"/>
  <c r="Z130" s="1"/>
  <c r="P130"/>
  <c r="AD129"/>
  <c r="AB129" s="1"/>
  <c r="AC129" s="1"/>
  <c r="Y129"/>
  <c r="P129"/>
  <c r="Q129" s="1"/>
  <c r="AE128"/>
  <c r="AD128"/>
  <c r="AB128"/>
  <c r="AC128" s="1"/>
  <c r="Y128"/>
  <c r="Q128"/>
  <c r="Z128" s="1"/>
  <c r="P128"/>
  <c r="AE127"/>
  <c r="AD127"/>
  <c r="AC127"/>
  <c r="AB127"/>
  <c r="Y127"/>
  <c r="Q127"/>
  <c r="R127" s="1"/>
  <c r="AA127" s="1"/>
  <c r="P127"/>
  <c r="AE126"/>
  <c r="AD126"/>
  <c r="AB126" s="1"/>
  <c r="AC126" s="1"/>
  <c r="Y126"/>
  <c r="Q126"/>
  <c r="Z126" s="1"/>
  <c r="P126"/>
  <c r="AE125"/>
  <c r="AD125"/>
  <c r="AC125"/>
  <c r="AB125"/>
  <c r="Y125"/>
  <c r="Q125"/>
  <c r="R125" s="1"/>
  <c r="AA125" s="1"/>
  <c r="P125"/>
  <c r="AE124"/>
  <c r="AD124"/>
  <c r="AB124" s="1"/>
  <c r="AC124" s="1"/>
  <c r="Y124"/>
  <c r="Q124"/>
  <c r="Z124" s="1"/>
  <c r="P124"/>
  <c r="AE123"/>
  <c r="AD123"/>
  <c r="AC123"/>
  <c r="AB123"/>
  <c r="Y123"/>
  <c r="Q123"/>
  <c r="R123" s="1"/>
  <c r="AA123" s="1"/>
  <c r="P123"/>
  <c r="AE122"/>
  <c r="AD122"/>
  <c r="AB122" s="1"/>
  <c r="AC122" s="1"/>
  <c r="Y122"/>
  <c r="Q122"/>
  <c r="Z122" s="1"/>
  <c r="P122"/>
  <c r="AE121"/>
  <c r="AD121"/>
  <c r="AC121"/>
  <c r="AB121"/>
  <c r="Y121"/>
  <c r="Q121"/>
  <c r="R121" s="1"/>
  <c r="AA121" s="1"/>
  <c r="P121"/>
  <c r="AE120"/>
  <c r="AD120"/>
  <c r="AB120" s="1"/>
  <c r="AC120" s="1"/>
  <c r="Y120"/>
  <c r="Q120"/>
  <c r="Z120" s="1"/>
  <c r="P120"/>
  <c r="AE119"/>
  <c r="AD119"/>
  <c r="AC119"/>
  <c r="AB119"/>
  <c r="Y119"/>
  <c r="Q119"/>
  <c r="R119" s="1"/>
  <c r="AA119" s="1"/>
  <c r="P119"/>
  <c r="AE118"/>
  <c r="AD118"/>
  <c r="AB118" s="1"/>
  <c r="AC118" s="1"/>
  <c r="Y118"/>
  <c r="Q118"/>
  <c r="Z118" s="1"/>
  <c r="P118"/>
  <c r="AE117"/>
  <c r="AD117"/>
  <c r="AC117"/>
  <c r="AB117"/>
  <c r="Y117"/>
  <c r="Q117"/>
  <c r="R117" s="1"/>
  <c r="AA117" s="1"/>
  <c r="P117"/>
  <c r="AE116"/>
  <c r="AD116"/>
  <c r="AB116" s="1"/>
  <c r="AC116" s="1"/>
  <c r="Y116"/>
  <c r="Q116"/>
  <c r="Z116" s="1"/>
  <c r="P116"/>
  <c r="AE115"/>
  <c r="AD115"/>
  <c r="AC115"/>
  <c r="AB115"/>
  <c r="Y115"/>
  <c r="Q115"/>
  <c r="R115" s="1"/>
  <c r="AA115" s="1"/>
  <c r="P115"/>
  <c r="AE114"/>
  <c r="AD114"/>
  <c r="AB114" s="1"/>
  <c r="AC114" s="1"/>
  <c r="Y114"/>
  <c r="Q114"/>
  <c r="Z114" s="1"/>
  <c r="P114"/>
  <c r="AE113"/>
  <c r="AD113"/>
  <c r="AC113"/>
  <c r="AB113"/>
  <c r="Y113"/>
  <c r="Q113"/>
  <c r="R113" s="1"/>
  <c r="AA113" s="1"/>
  <c r="P113"/>
  <c r="AE112"/>
  <c r="AD112"/>
  <c r="AB112" s="1"/>
  <c r="AC112" s="1"/>
  <c r="Y112"/>
  <c r="Q112"/>
  <c r="Z112" s="1"/>
  <c r="P112"/>
  <c r="AE111"/>
  <c r="AD111"/>
  <c r="AC111"/>
  <c r="AB111"/>
  <c r="Y111"/>
  <c r="Q111"/>
  <c r="R111" s="1"/>
  <c r="AA111" s="1"/>
  <c r="P111"/>
  <c r="AE110"/>
  <c r="AD110"/>
  <c r="AB110" s="1"/>
  <c r="AC110" s="1"/>
  <c r="Y110"/>
  <c r="Q110"/>
  <c r="Z110" s="1"/>
  <c r="P110"/>
  <c r="AE109"/>
  <c r="AD109"/>
  <c r="AC109"/>
  <c r="AB109"/>
  <c r="Y109"/>
  <c r="Q109"/>
  <c r="R109" s="1"/>
  <c r="AA109" s="1"/>
  <c r="P109"/>
  <c r="AE108"/>
  <c r="AD108"/>
  <c r="AB108" s="1"/>
  <c r="AC108" s="1"/>
  <c r="Y108"/>
  <c r="Q108"/>
  <c r="Z108" s="1"/>
  <c r="P108"/>
  <c r="AE107"/>
  <c r="AD107"/>
  <c r="AC107"/>
  <c r="AB107"/>
  <c r="Y107"/>
  <c r="Q107"/>
  <c r="R107" s="1"/>
  <c r="AA107" s="1"/>
  <c r="P107"/>
  <c r="AE106"/>
  <c r="AD106"/>
  <c r="AB106" s="1"/>
  <c r="AC106" s="1"/>
  <c r="Y106"/>
  <c r="Q106"/>
  <c r="Z106" s="1"/>
  <c r="P106"/>
  <c r="AE105"/>
  <c r="AD105"/>
  <c r="AC105"/>
  <c r="AB105"/>
  <c r="Y105"/>
  <c r="Q105"/>
  <c r="R105" s="1"/>
  <c r="AA105" s="1"/>
  <c r="P105"/>
  <c r="AE104"/>
  <c r="AD104"/>
  <c r="AB104" s="1"/>
  <c r="AC104" s="1"/>
  <c r="Y104"/>
  <c r="Q104"/>
  <c r="Z104" s="1"/>
  <c r="P104"/>
  <c r="AE103"/>
  <c r="AD103"/>
  <c r="AC103"/>
  <c r="AB103"/>
  <c r="Y103"/>
  <c r="Q103"/>
  <c r="R103" s="1"/>
  <c r="AA103" s="1"/>
  <c r="P103"/>
  <c r="AE102"/>
  <c r="AD102"/>
  <c r="AB102" s="1"/>
  <c r="AC102" s="1"/>
  <c r="Y102"/>
  <c r="Q102"/>
  <c r="Z102" s="1"/>
  <c r="P102"/>
  <c r="AE101"/>
  <c r="AD101"/>
  <c r="AC101"/>
  <c r="AB101"/>
  <c r="Y101"/>
  <c r="Q101"/>
  <c r="R101" s="1"/>
  <c r="AA101" s="1"/>
  <c r="P101"/>
  <c r="AE100"/>
  <c r="AD100"/>
  <c r="AB100" s="1"/>
  <c r="AC100" s="1"/>
  <c r="Y100"/>
  <c r="Q100"/>
  <c r="Z100" s="1"/>
  <c r="P100"/>
  <c r="AE99"/>
  <c r="AD99"/>
  <c r="AC99"/>
  <c r="AB99"/>
  <c r="P99"/>
  <c r="Q99" s="1"/>
  <c r="AD98"/>
  <c r="AB98" s="1"/>
  <c r="AC98" s="1"/>
  <c r="P98"/>
  <c r="Y98" s="1"/>
  <c r="AD97"/>
  <c r="AE97" s="1"/>
  <c r="AB97"/>
  <c r="AC97" s="1"/>
  <c r="P97"/>
  <c r="Q97" s="1"/>
  <c r="AD96"/>
  <c r="AB96" s="1"/>
  <c r="AC96" s="1"/>
  <c r="P96"/>
  <c r="Y96" s="1"/>
  <c r="AD95"/>
  <c r="AE95" s="1"/>
  <c r="AB95"/>
  <c r="AC95" s="1"/>
  <c r="P95"/>
  <c r="Q95" s="1"/>
  <c r="AD94"/>
  <c r="AB94" s="1"/>
  <c r="AC94" s="1"/>
  <c r="P94"/>
  <c r="Y94" s="1"/>
  <c r="AD93"/>
  <c r="AE93" s="1"/>
  <c r="AB93"/>
  <c r="AC93" s="1"/>
  <c r="P93"/>
  <c r="Q93" s="1"/>
  <c r="AD92"/>
  <c r="AB92" s="1"/>
  <c r="AC92" s="1"/>
  <c r="P92"/>
  <c r="Y92" s="1"/>
  <c r="AD91"/>
  <c r="AE91" s="1"/>
  <c r="AB91"/>
  <c r="AC91" s="1"/>
  <c r="P91"/>
  <c r="Q91" s="1"/>
  <c r="AD90"/>
  <c r="AB90" s="1"/>
  <c r="AC90" s="1"/>
  <c r="P90"/>
  <c r="Y90" s="1"/>
  <c r="AD89"/>
  <c r="AE89" s="1"/>
  <c r="AB89"/>
  <c r="AC89" s="1"/>
  <c r="P89"/>
  <c r="Q89" s="1"/>
  <c r="AD88"/>
  <c r="AB88" s="1"/>
  <c r="AC88" s="1"/>
  <c r="P88"/>
  <c r="Y88" s="1"/>
  <c r="AD87"/>
  <c r="AE87" s="1"/>
  <c r="AB87"/>
  <c r="AC87" s="1"/>
  <c r="P87"/>
  <c r="Q87" s="1"/>
  <c r="AD86"/>
  <c r="AB86" s="1"/>
  <c r="AC86" s="1"/>
  <c r="P86"/>
  <c r="Y86" s="1"/>
  <c r="AD85"/>
  <c r="AE85" s="1"/>
  <c r="AB85"/>
  <c r="AC85" s="1"/>
  <c r="P85"/>
  <c r="Q85" s="1"/>
  <c r="AD84"/>
  <c r="AB84" s="1"/>
  <c r="AC84" s="1"/>
  <c r="P84"/>
  <c r="Y84" s="1"/>
  <c r="AD83"/>
  <c r="AE83" s="1"/>
  <c r="AB83"/>
  <c r="AC83" s="1"/>
  <c r="P83"/>
  <c r="Q83" s="1"/>
  <c r="AD82"/>
  <c r="AB82" s="1"/>
  <c r="AC82" s="1"/>
  <c r="P82"/>
  <c r="Y82" s="1"/>
  <c r="AD81"/>
  <c r="AE81" s="1"/>
  <c r="AB81"/>
  <c r="AC81" s="1"/>
  <c r="P81"/>
  <c r="Q81" s="1"/>
  <c r="AD80"/>
  <c r="AB80" s="1"/>
  <c r="AC80" s="1"/>
  <c r="P80"/>
  <c r="Y80" s="1"/>
  <c r="AD79"/>
  <c r="AE79" s="1"/>
  <c r="AB79"/>
  <c r="AC79" s="1"/>
  <c r="P79"/>
  <c r="Q79" s="1"/>
  <c r="AD78"/>
  <c r="AB78" s="1"/>
  <c r="AC78" s="1"/>
  <c r="P78"/>
  <c r="Y78" s="1"/>
  <c r="AD77"/>
  <c r="AE77" s="1"/>
  <c r="AB77"/>
  <c r="AC77" s="1"/>
  <c r="P77"/>
  <c r="Q77" s="1"/>
  <c r="AD76"/>
  <c r="AB76" s="1"/>
  <c r="AC76" s="1"/>
  <c r="P76"/>
  <c r="Y76" s="1"/>
  <c r="AD75"/>
  <c r="AE75" s="1"/>
  <c r="AB75"/>
  <c r="AC75" s="1"/>
  <c r="P75"/>
  <c r="Q75" s="1"/>
  <c r="Z75" s="1"/>
  <c r="AD74"/>
  <c r="P74"/>
  <c r="AD73"/>
  <c r="AE73" s="1"/>
  <c r="AB73"/>
  <c r="AC73" s="1"/>
  <c r="R73"/>
  <c r="AA73" s="1"/>
  <c r="P73"/>
  <c r="Q73" s="1"/>
  <c r="Z73" s="1"/>
  <c r="AD72"/>
  <c r="P72"/>
  <c r="AD71"/>
  <c r="AE71" s="1"/>
  <c r="AB71"/>
  <c r="AC71" s="1"/>
  <c r="P71"/>
  <c r="Q71" s="1"/>
  <c r="Z71" s="1"/>
  <c r="AD70"/>
  <c r="P70"/>
  <c r="AD69"/>
  <c r="AE69" s="1"/>
  <c r="AB69"/>
  <c r="AC69" s="1"/>
  <c r="R69"/>
  <c r="AA69" s="1"/>
  <c r="P69"/>
  <c r="Q69" s="1"/>
  <c r="Z69" s="1"/>
  <c r="AD68"/>
  <c r="P68"/>
  <c r="AD67"/>
  <c r="AE67" s="1"/>
  <c r="AB67"/>
  <c r="AC67" s="1"/>
  <c r="P67"/>
  <c r="AD66"/>
  <c r="AE66" s="1"/>
  <c r="AB66"/>
  <c r="AC66" s="1"/>
  <c r="P66"/>
  <c r="AD65"/>
  <c r="AE65" s="1"/>
  <c r="P65"/>
  <c r="AD64"/>
  <c r="AE64" s="1"/>
  <c r="AB64"/>
  <c r="AC64" s="1"/>
  <c r="P64"/>
  <c r="AD63"/>
  <c r="AE63" s="1"/>
  <c r="P63"/>
  <c r="AD62"/>
  <c r="AE62" s="1"/>
  <c r="AB62"/>
  <c r="AC62" s="1"/>
  <c r="P62"/>
  <c r="AD61"/>
  <c r="AE61" s="1"/>
  <c r="P61"/>
  <c r="AD60"/>
  <c r="AE60" s="1"/>
  <c r="AB60"/>
  <c r="AC60" s="1"/>
  <c r="P60"/>
  <c r="AD59"/>
  <c r="AE59" s="1"/>
  <c r="P59"/>
  <c r="AD58"/>
  <c r="AE58" s="1"/>
  <c r="AB58"/>
  <c r="AC58" s="1"/>
  <c r="P58"/>
  <c r="AD57"/>
  <c r="AE57" s="1"/>
  <c r="P57"/>
  <c r="AD56"/>
  <c r="AE56" s="1"/>
  <c r="AB56"/>
  <c r="AC56" s="1"/>
  <c r="P56"/>
  <c r="AD55"/>
  <c r="AE55" s="1"/>
  <c r="P55"/>
  <c r="AD54"/>
  <c r="AE54" s="1"/>
  <c r="AB54"/>
  <c r="AC54" s="1"/>
  <c r="P54"/>
  <c r="AD53"/>
  <c r="AE53" s="1"/>
  <c r="P53"/>
  <c r="AD52"/>
  <c r="AE52" s="1"/>
  <c r="AB52"/>
  <c r="AC52" s="1"/>
  <c r="P52"/>
  <c r="AD51"/>
  <c r="AE51" s="1"/>
  <c r="P51"/>
  <c r="AD50"/>
  <c r="AE50" s="1"/>
  <c r="AB50"/>
  <c r="AC50" s="1"/>
  <c r="P50"/>
  <c r="AD49"/>
  <c r="AE49" s="1"/>
  <c r="P49"/>
  <c r="AD48"/>
  <c r="AE48" s="1"/>
  <c r="AB48"/>
  <c r="AC48" s="1"/>
  <c r="P48"/>
  <c r="AD47"/>
  <c r="AE47" s="1"/>
  <c r="P47"/>
  <c r="AD46"/>
  <c r="AE46" s="1"/>
  <c r="AB46"/>
  <c r="AC46" s="1"/>
  <c r="P46"/>
  <c r="AD45"/>
  <c r="AE45" s="1"/>
  <c r="P45"/>
  <c r="AD44"/>
  <c r="AE44" s="1"/>
  <c r="AB44"/>
  <c r="AC44" s="1"/>
  <c r="P44"/>
  <c r="AD43"/>
  <c r="AE43" s="1"/>
  <c r="P43"/>
  <c r="AD42"/>
  <c r="AE42" s="1"/>
  <c r="AB42"/>
  <c r="AC42" s="1"/>
  <c r="P42"/>
  <c r="AD41"/>
  <c r="AE41" s="1"/>
  <c r="P41"/>
  <c r="AD40"/>
  <c r="AE40" s="1"/>
  <c r="AB40"/>
  <c r="AC40" s="1"/>
  <c r="P40"/>
  <c r="AD39"/>
  <c r="AE39" s="1"/>
  <c r="P39"/>
  <c r="AD38"/>
  <c r="AE38" s="1"/>
  <c r="AB38"/>
  <c r="AC38" s="1"/>
  <c r="P38"/>
  <c r="AD37"/>
  <c r="AE37" s="1"/>
  <c r="P37"/>
  <c r="AD36"/>
  <c r="AE36" s="1"/>
  <c r="AB36"/>
  <c r="AC36" s="1"/>
  <c r="P36"/>
  <c r="AD35"/>
  <c r="AE35" s="1"/>
  <c r="P35"/>
  <c r="AD34"/>
  <c r="AE34" s="1"/>
  <c r="AB34"/>
  <c r="AC34" s="1"/>
  <c r="P34"/>
  <c r="AD33"/>
  <c r="AE33" s="1"/>
  <c r="P33"/>
  <c r="AD32"/>
  <c r="AE32" s="1"/>
  <c r="AB32"/>
  <c r="AC32" s="1"/>
  <c r="P32"/>
  <c r="AD31"/>
  <c r="AE31" s="1"/>
  <c r="P31"/>
  <c r="AD30"/>
  <c r="AE30" s="1"/>
  <c r="AB30"/>
  <c r="AC30" s="1"/>
  <c r="P30"/>
  <c r="AD29"/>
  <c r="AE29" s="1"/>
  <c r="P29"/>
  <c r="AD28"/>
  <c r="AE28" s="1"/>
  <c r="AB28"/>
  <c r="AC28" s="1"/>
  <c r="P28"/>
  <c r="AD27"/>
  <c r="AE27" s="1"/>
  <c r="P27"/>
  <c r="AD26"/>
  <c r="AE26" s="1"/>
  <c r="AB26"/>
  <c r="AC26" s="1"/>
  <c r="P26"/>
  <c r="AD25"/>
  <c r="AE25" s="1"/>
  <c r="P25"/>
  <c r="AD24"/>
  <c r="AE24" s="1"/>
  <c r="AB24"/>
  <c r="AC24" s="1"/>
  <c r="P24"/>
  <c r="AD23"/>
  <c r="AE23" s="1"/>
  <c r="P23"/>
  <c r="AD22"/>
  <c r="AE22" s="1"/>
  <c r="AB22"/>
  <c r="AC22" s="1"/>
  <c r="P22"/>
  <c r="AD21"/>
  <c r="AE21" s="1"/>
  <c r="P21"/>
  <c r="A6"/>
  <c r="Q31" l="1"/>
  <c r="Y31"/>
  <c r="Q39"/>
  <c r="Y39"/>
  <c r="AB21"/>
  <c r="AC21" s="1"/>
  <c r="Y24"/>
  <c r="Q24"/>
  <c r="AB25"/>
  <c r="AC25" s="1"/>
  <c r="Y28"/>
  <c r="Q28"/>
  <c r="AB29"/>
  <c r="AC29" s="1"/>
  <c r="Y32"/>
  <c r="Q32"/>
  <c r="AB33"/>
  <c r="AC33" s="1"/>
  <c r="Y36"/>
  <c r="Q36"/>
  <c r="AB37"/>
  <c r="AC37" s="1"/>
  <c r="Y40"/>
  <c r="Q40"/>
  <c r="AB41"/>
  <c r="AC41" s="1"/>
  <c r="Y44"/>
  <c r="Q44"/>
  <c r="AB45"/>
  <c r="AC45" s="1"/>
  <c r="Y48"/>
  <c r="Q48"/>
  <c r="AB49"/>
  <c r="AC49" s="1"/>
  <c r="Y52"/>
  <c r="Q52"/>
  <c r="AB53"/>
  <c r="AC53" s="1"/>
  <c r="Y56"/>
  <c r="Q56"/>
  <c r="AB57"/>
  <c r="AC57" s="1"/>
  <c r="Y60"/>
  <c r="Q60"/>
  <c r="AB61"/>
  <c r="AC61" s="1"/>
  <c r="Y64"/>
  <c r="Q64"/>
  <c r="AB65"/>
  <c r="AC65" s="1"/>
  <c r="AB70"/>
  <c r="AC70" s="1"/>
  <c r="AE70"/>
  <c r="Y74"/>
  <c r="Q74"/>
  <c r="R75"/>
  <c r="AA75" s="1"/>
  <c r="R83"/>
  <c r="AA83" s="1"/>
  <c r="Z83"/>
  <c r="R91"/>
  <c r="AA91" s="1"/>
  <c r="Z91"/>
  <c r="R99"/>
  <c r="U99"/>
  <c r="Q25"/>
  <c r="Y25"/>
  <c r="Q29"/>
  <c r="Y29"/>
  <c r="Q33"/>
  <c r="Y33"/>
  <c r="Q37"/>
  <c r="Y37"/>
  <c r="Q41"/>
  <c r="Y41"/>
  <c r="Q45"/>
  <c r="Y45"/>
  <c r="Q49"/>
  <c r="Y49"/>
  <c r="Q53"/>
  <c r="Y53"/>
  <c r="Q57"/>
  <c r="Y57"/>
  <c r="Q61"/>
  <c r="Y61"/>
  <c r="Q65"/>
  <c r="Y65"/>
  <c r="AB68"/>
  <c r="AC68" s="1"/>
  <c r="AE68"/>
  <c r="Y72"/>
  <c r="Q72"/>
  <c r="R77"/>
  <c r="AA77" s="1"/>
  <c r="Z77"/>
  <c r="R85"/>
  <c r="AA85" s="1"/>
  <c r="Z85"/>
  <c r="R93"/>
  <c r="AA93" s="1"/>
  <c r="Z93"/>
  <c r="R137"/>
  <c r="AA137" s="1"/>
  <c r="Z137"/>
  <c r="Q21"/>
  <c r="Y21"/>
  <c r="Y22"/>
  <c r="Q22"/>
  <c r="AB23"/>
  <c r="AC23" s="1"/>
  <c r="Y26"/>
  <c r="Q26"/>
  <c r="AB27"/>
  <c r="AC27" s="1"/>
  <c r="Y30"/>
  <c r="Q30"/>
  <c r="AB31"/>
  <c r="AC31" s="1"/>
  <c r="Y34"/>
  <c r="Q34"/>
  <c r="AB35"/>
  <c r="AC35" s="1"/>
  <c r="Y38"/>
  <c r="Q38"/>
  <c r="AB39"/>
  <c r="AC39" s="1"/>
  <c r="Y42"/>
  <c r="Q42"/>
  <c r="AB43"/>
  <c r="AC43" s="1"/>
  <c r="Y46"/>
  <c r="Q46"/>
  <c r="AB47"/>
  <c r="AC47" s="1"/>
  <c r="Y50"/>
  <c r="Q50"/>
  <c r="AB51"/>
  <c r="AC51" s="1"/>
  <c r="Y54"/>
  <c r="Q54"/>
  <c r="AB55"/>
  <c r="AC55" s="1"/>
  <c r="Y58"/>
  <c r="Q58"/>
  <c r="AB59"/>
  <c r="AC59" s="1"/>
  <c r="Y62"/>
  <c r="Q62"/>
  <c r="AB63"/>
  <c r="AC63" s="1"/>
  <c r="Y66"/>
  <c r="Q66"/>
  <c r="Y70"/>
  <c r="Q70"/>
  <c r="R71"/>
  <c r="AA71" s="1"/>
  <c r="AB74"/>
  <c r="AC74" s="1"/>
  <c r="AE74"/>
  <c r="R79"/>
  <c r="AA79" s="1"/>
  <c r="Z79"/>
  <c r="R87"/>
  <c r="AA87" s="1"/>
  <c r="Z87"/>
  <c r="R95"/>
  <c r="AA95" s="1"/>
  <c r="Z95"/>
  <c r="Q23"/>
  <c r="Y23"/>
  <c r="Q27"/>
  <c r="Y27"/>
  <c r="Q35"/>
  <c r="Y35"/>
  <c r="Q43"/>
  <c r="Y43"/>
  <c r="Q47"/>
  <c r="Y47"/>
  <c r="Q51"/>
  <c r="Y51"/>
  <c r="Q55"/>
  <c r="Y55"/>
  <c r="Q59"/>
  <c r="Y59"/>
  <c r="Q63"/>
  <c r="Y63"/>
  <c r="Q67"/>
  <c r="Y67"/>
  <c r="Y68"/>
  <c r="Q68"/>
  <c r="AB72"/>
  <c r="AC72" s="1"/>
  <c r="AE72"/>
  <c r="R81"/>
  <c r="AA81" s="1"/>
  <c r="Z81"/>
  <c r="R89"/>
  <c r="AA89" s="1"/>
  <c r="Z89"/>
  <c r="R97"/>
  <c r="AA97" s="1"/>
  <c r="Z97"/>
  <c r="R129"/>
  <c r="AA129" s="1"/>
  <c r="Z129"/>
  <c r="R145"/>
  <c r="AA145" s="1"/>
  <c r="Z145"/>
  <c r="Y69"/>
  <c r="Y71"/>
  <c r="Y73"/>
  <c r="Y75"/>
  <c r="Q76"/>
  <c r="AE76"/>
  <c r="Y77"/>
  <c r="Q78"/>
  <c r="AE78"/>
  <c r="Y79"/>
  <c r="Q80"/>
  <c r="AE80"/>
  <c r="Y81"/>
  <c r="Q82"/>
  <c r="AE82"/>
  <c r="Y83"/>
  <c r="Q84"/>
  <c r="AE84"/>
  <c r="Y85"/>
  <c r="Q86"/>
  <c r="AE86"/>
  <c r="Y87"/>
  <c r="Q88"/>
  <c r="AE88"/>
  <c r="Y89"/>
  <c r="Q90"/>
  <c r="AE90"/>
  <c r="Y91"/>
  <c r="Q92"/>
  <c r="AE92"/>
  <c r="Y93"/>
  <c r="Q94"/>
  <c r="AE94"/>
  <c r="Y95"/>
  <c r="Q96"/>
  <c r="AE96"/>
  <c r="Y97"/>
  <c r="Q98"/>
  <c r="AE98"/>
  <c r="T99"/>
  <c r="Y99" s="1"/>
  <c r="R100"/>
  <c r="AA100" s="1"/>
  <c r="Z101"/>
  <c r="R102"/>
  <c r="AA102" s="1"/>
  <c r="Z103"/>
  <c r="R104"/>
  <c r="AA104" s="1"/>
  <c r="Z105"/>
  <c r="R106"/>
  <c r="AA106" s="1"/>
  <c r="Z107"/>
  <c r="R108"/>
  <c r="AA108" s="1"/>
  <c r="Z109"/>
  <c r="R110"/>
  <c r="AA110" s="1"/>
  <c r="Z111"/>
  <c r="R112"/>
  <c r="AA112" s="1"/>
  <c r="Z113"/>
  <c r="R114"/>
  <c r="AA114" s="1"/>
  <c r="Z115"/>
  <c r="R116"/>
  <c r="AA116" s="1"/>
  <c r="Z117"/>
  <c r="R118"/>
  <c r="AA118" s="1"/>
  <c r="Z119"/>
  <c r="R120"/>
  <c r="AA120" s="1"/>
  <c r="Z121"/>
  <c r="R122"/>
  <c r="AA122" s="1"/>
  <c r="Z123"/>
  <c r="R124"/>
  <c r="AA124" s="1"/>
  <c r="Z125"/>
  <c r="R126"/>
  <c r="AA126" s="1"/>
  <c r="Z127"/>
  <c r="R128"/>
  <c r="AA128" s="1"/>
  <c r="AE133"/>
  <c r="R136"/>
  <c r="AA136" s="1"/>
  <c r="AE141"/>
  <c r="R144"/>
  <c r="AA144" s="1"/>
  <c r="R150"/>
  <c r="AA150" s="1"/>
  <c r="AE151"/>
  <c r="AB151"/>
  <c r="AC151" s="1"/>
  <c r="Q153"/>
  <c r="Y153"/>
  <c r="AE155"/>
  <c r="AB155"/>
  <c r="AC155" s="1"/>
  <c r="Q157"/>
  <c r="Y157"/>
  <c r="AE159"/>
  <c r="AB159"/>
  <c r="AC159" s="1"/>
  <c r="Q161"/>
  <c r="Y161"/>
  <c r="AE163"/>
  <c r="AB163"/>
  <c r="AC163" s="1"/>
  <c r="Q165"/>
  <c r="Y165"/>
  <c r="Z171"/>
  <c r="R171"/>
  <c r="AA171" s="1"/>
  <c r="Z179"/>
  <c r="R179"/>
  <c r="AA179" s="1"/>
  <c r="AE149"/>
  <c r="AB149"/>
  <c r="AC149" s="1"/>
  <c r="Z173"/>
  <c r="R173"/>
  <c r="AA173" s="1"/>
  <c r="Z181"/>
  <c r="R181"/>
  <c r="AA181" s="1"/>
  <c r="AE129"/>
  <c r="R132"/>
  <c r="AA132" s="1"/>
  <c r="Q133"/>
  <c r="AE137"/>
  <c r="R140"/>
  <c r="AA140" s="1"/>
  <c r="Q141"/>
  <c r="AE145"/>
  <c r="R148"/>
  <c r="AA148" s="1"/>
  <c r="Y149"/>
  <c r="Q151"/>
  <c r="Y151"/>
  <c r="AE153"/>
  <c r="AB153"/>
  <c r="AC153" s="1"/>
  <c r="Q155"/>
  <c r="Y155"/>
  <c r="AE157"/>
  <c r="AB157"/>
  <c r="AC157" s="1"/>
  <c r="Q159"/>
  <c r="Y159"/>
  <c r="AE161"/>
  <c r="AB161"/>
  <c r="AC161" s="1"/>
  <c r="Q163"/>
  <c r="Y163"/>
  <c r="AE165"/>
  <c r="AB165"/>
  <c r="AC165" s="1"/>
  <c r="Z167"/>
  <c r="R167"/>
  <c r="AA167" s="1"/>
  <c r="Z175"/>
  <c r="R175"/>
  <c r="AA175" s="1"/>
  <c r="Z183"/>
  <c r="R183"/>
  <c r="AA183" s="1"/>
  <c r="Z131"/>
  <c r="Z139"/>
  <c r="Z147"/>
  <c r="Z149"/>
  <c r="Z169"/>
  <c r="R169"/>
  <c r="AA169" s="1"/>
  <c r="Z177"/>
  <c r="R177"/>
  <c r="AA177" s="1"/>
  <c r="Z185"/>
  <c r="R185"/>
  <c r="AA185" s="1"/>
  <c r="AB167"/>
  <c r="AC167" s="1"/>
  <c r="AB169"/>
  <c r="AC169" s="1"/>
  <c r="AB171"/>
  <c r="AC171" s="1"/>
  <c r="AB173"/>
  <c r="AC173" s="1"/>
  <c r="AB175"/>
  <c r="AC175" s="1"/>
  <c r="AB177"/>
  <c r="AC177" s="1"/>
  <c r="AB179"/>
  <c r="AC179" s="1"/>
  <c r="AB181"/>
  <c r="AC181" s="1"/>
  <c r="AB183"/>
  <c r="AC183" s="1"/>
  <c r="AB185"/>
  <c r="AC185" s="1"/>
  <c r="Z187"/>
  <c r="Z192"/>
  <c r="R192"/>
  <c r="AA192" s="1"/>
  <c r="R193"/>
  <c r="AA193" s="1"/>
  <c r="Z193"/>
  <c r="T197"/>
  <c r="Y197" s="1"/>
  <c r="Q197"/>
  <c r="Q199"/>
  <c r="T199"/>
  <c r="Y199" s="1"/>
  <c r="Z202"/>
  <c r="R202"/>
  <c r="AA202" s="1"/>
  <c r="R203"/>
  <c r="AA203" s="1"/>
  <c r="Z203"/>
  <c r="Y167"/>
  <c r="Y169"/>
  <c r="Y171"/>
  <c r="Y173"/>
  <c r="Y175"/>
  <c r="Y177"/>
  <c r="Y179"/>
  <c r="Y181"/>
  <c r="Y183"/>
  <c r="Y185"/>
  <c r="Z190"/>
  <c r="R190"/>
  <c r="AA190" s="1"/>
  <c r="R191"/>
  <c r="AA191" s="1"/>
  <c r="Z191"/>
  <c r="Z200"/>
  <c r="R200"/>
  <c r="AA200" s="1"/>
  <c r="R201"/>
  <c r="AA201" s="1"/>
  <c r="Z201"/>
  <c r="Z188"/>
  <c r="R188"/>
  <c r="AA188" s="1"/>
  <c r="R189"/>
  <c r="AA189" s="1"/>
  <c r="Z189"/>
  <c r="U196"/>
  <c r="R196"/>
  <c r="R198"/>
  <c r="U198"/>
  <c r="Z206"/>
  <c r="R206"/>
  <c r="AA206" s="1"/>
  <c r="Z194"/>
  <c r="R194"/>
  <c r="AA194" s="1"/>
  <c r="R195"/>
  <c r="AA195" s="1"/>
  <c r="Z195"/>
  <c r="Z204"/>
  <c r="R204"/>
  <c r="AA204" s="1"/>
  <c r="R205"/>
  <c r="AA205" s="1"/>
  <c r="Z205"/>
  <c r="K26" i="4"/>
  <c r="L26" s="1"/>
  <c r="K30"/>
  <c r="L30" s="1"/>
  <c r="K34"/>
  <c r="L34" s="1"/>
  <c r="K38"/>
  <c r="L38" s="1"/>
  <c r="K42"/>
  <c r="L42" s="1"/>
  <c r="K46"/>
  <c r="L46" s="1"/>
  <c r="K50"/>
  <c r="L50" s="1"/>
  <c r="J51"/>
  <c r="K54"/>
  <c r="L54" s="1"/>
  <c r="J55"/>
  <c r="K58"/>
  <c r="L58" s="1"/>
  <c r="J59"/>
  <c r="K62"/>
  <c r="L62" s="1"/>
  <c r="J63"/>
  <c r="K66"/>
  <c r="L66" s="1"/>
  <c r="J67"/>
  <c r="K70"/>
  <c r="L70" s="1"/>
  <c r="J71"/>
  <c r="K74"/>
  <c r="L74" s="1"/>
  <c r="J75"/>
  <c r="K78"/>
  <c r="L78" s="1"/>
  <c r="J79"/>
  <c r="K82"/>
  <c r="L82" s="1"/>
  <c r="J83"/>
  <c r="J28"/>
  <c r="J32"/>
  <c r="J36"/>
  <c r="J40"/>
  <c r="J44"/>
  <c r="J48"/>
  <c r="J52"/>
  <c r="J56"/>
  <c r="J80"/>
  <c r="J57"/>
  <c r="Z196" i="2" l="1"/>
  <c r="V196"/>
  <c r="AA196" s="1"/>
  <c r="U199"/>
  <c r="R199"/>
  <c r="R133"/>
  <c r="AA133" s="1"/>
  <c r="Z133"/>
  <c r="Z96"/>
  <c r="R96"/>
  <c r="AA96" s="1"/>
  <c r="Z88"/>
  <c r="R88"/>
  <c r="AA88" s="1"/>
  <c r="Z80"/>
  <c r="R80"/>
  <c r="AA80" s="1"/>
  <c r="Z63"/>
  <c r="R63"/>
  <c r="AA63" s="1"/>
  <c r="Z55"/>
  <c r="R55"/>
  <c r="AA55" s="1"/>
  <c r="Z47"/>
  <c r="R47"/>
  <c r="AA47" s="1"/>
  <c r="Z35"/>
  <c r="R35"/>
  <c r="AA35" s="1"/>
  <c r="Z23"/>
  <c r="R23"/>
  <c r="AA23" s="1"/>
  <c r="R66"/>
  <c r="AA66" s="1"/>
  <c r="Z66"/>
  <c r="R50"/>
  <c r="AA50" s="1"/>
  <c r="Z50"/>
  <c r="R34"/>
  <c r="AA34" s="1"/>
  <c r="Z34"/>
  <c r="Z21"/>
  <c r="R21"/>
  <c r="AA21" s="1"/>
  <c r="Z61"/>
  <c r="R61"/>
  <c r="AA61" s="1"/>
  <c r="Z53"/>
  <c r="R53"/>
  <c r="AA53" s="1"/>
  <c r="Z45"/>
  <c r="R45"/>
  <c r="AA45" s="1"/>
  <c r="Z37"/>
  <c r="R37"/>
  <c r="AA37" s="1"/>
  <c r="R29"/>
  <c r="AA29" s="1"/>
  <c r="Z29"/>
  <c r="Z52"/>
  <c r="R52"/>
  <c r="AA52" s="1"/>
  <c r="Z36"/>
  <c r="R36"/>
  <c r="AA36" s="1"/>
  <c r="Z198"/>
  <c r="V198"/>
  <c r="AA198" s="1"/>
  <c r="U197"/>
  <c r="R197"/>
  <c r="R163"/>
  <c r="AA163" s="1"/>
  <c r="Z163"/>
  <c r="R159"/>
  <c r="AA159" s="1"/>
  <c r="Z159"/>
  <c r="R155"/>
  <c r="AA155" s="1"/>
  <c r="Z155"/>
  <c r="R151"/>
  <c r="AA151" s="1"/>
  <c r="Z151"/>
  <c r="R141"/>
  <c r="AA141" s="1"/>
  <c r="Z141"/>
  <c r="Z98"/>
  <c r="R98"/>
  <c r="AA98" s="1"/>
  <c r="Z90"/>
  <c r="R90"/>
  <c r="AA90" s="1"/>
  <c r="Z82"/>
  <c r="R82"/>
  <c r="AA82" s="1"/>
  <c r="R54"/>
  <c r="AA54" s="1"/>
  <c r="Z54"/>
  <c r="R38"/>
  <c r="AA38" s="1"/>
  <c r="Z38"/>
  <c r="Z22"/>
  <c r="R22"/>
  <c r="AA22" s="1"/>
  <c r="R72"/>
  <c r="AA72" s="1"/>
  <c r="Z72"/>
  <c r="Z56"/>
  <c r="R56"/>
  <c r="AA56" s="1"/>
  <c r="Z40"/>
  <c r="R40"/>
  <c r="AA40" s="1"/>
  <c r="Z24"/>
  <c r="R24"/>
  <c r="AA24" s="1"/>
  <c r="Z39"/>
  <c r="R39"/>
  <c r="AA39" s="1"/>
  <c r="R165"/>
  <c r="AA165" s="1"/>
  <c r="Z165"/>
  <c r="R161"/>
  <c r="AA161" s="1"/>
  <c r="Z161"/>
  <c r="R157"/>
  <c r="AA157" s="1"/>
  <c r="Z157"/>
  <c r="R153"/>
  <c r="AA153" s="1"/>
  <c r="Z153"/>
  <c r="Z92"/>
  <c r="R92"/>
  <c r="AA92" s="1"/>
  <c r="Z84"/>
  <c r="R84"/>
  <c r="AA84" s="1"/>
  <c r="Z76"/>
  <c r="R76"/>
  <c r="AA76" s="1"/>
  <c r="Z67"/>
  <c r="R67"/>
  <c r="AA67" s="1"/>
  <c r="Z59"/>
  <c r="R59"/>
  <c r="AA59" s="1"/>
  <c r="Z51"/>
  <c r="R51"/>
  <c r="AA51" s="1"/>
  <c r="Z43"/>
  <c r="R43"/>
  <c r="AA43" s="1"/>
  <c r="Z27"/>
  <c r="R27"/>
  <c r="AA27" s="1"/>
  <c r="R70"/>
  <c r="AA70" s="1"/>
  <c r="Z70"/>
  <c r="R58"/>
  <c r="AA58" s="1"/>
  <c r="Z58"/>
  <c r="R42"/>
  <c r="AA42" s="1"/>
  <c r="Z42"/>
  <c r="R26"/>
  <c r="AA26" s="1"/>
  <c r="Z26"/>
  <c r="Z65"/>
  <c r="R65"/>
  <c r="AA65" s="1"/>
  <c r="Z57"/>
  <c r="R57"/>
  <c r="AA57" s="1"/>
  <c r="Z49"/>
  <c r="R49"/>
  <c r="AA49" s="1"/>
  <c r="Z41"/>
  <c r="R41"/>
  <c r="AA41" s="1"/>
  <c r="Z33"/>
  <c r="R33"/>
  <c r="AA33" s="1"/>
  <c r="R25"/>
  <c r="AA25" s="1"/>
  <c r="Z25"/>
  <c r="R74"/>
  <c r="AA74" s="1"/>
  <c r="Z74"/>
  <c r="Z60"/>
  <c r="R60"/>
  <c r="AA60" s="1"/>
  <c r="Z44"/>
  <c r="R44"/>
  <c r="AA44" s="1"/>
  <c r="Z28"/>
  <c r="R28"/>
  <c r="AA28" s="1"/>
  <c r="Z94"/>
  <c r="R94"/>
  <c r="AA94" s="1"/>
  <c r="Z86"/>
  <c r="R86"/>
  <c r="AA86" s="1"/>
  <c r="Z78"/>
  <c r="R78"/>
  <c r="AA78" s="1"/>
  <c r="R68"/>
  <c r="AA68" s="1"/>
  <c r="Z68"/>
  <c r="R62"/>
  <c r="AA62" s="1"/>
  <c r="Z62"/>
  <c r="R46"/>
  <c r="AA46" s="1"/>
  <c r="Z46"/>
  <c r="R30"/>
  <c r="AA30" s="1"/>
  <c r="Z30"/>
  <c r="V99"/>
  <c r="AA99" s="1"/>
  <c r="Z99"/>
  <c r="Z64"/>
  <c r="R64"/>
  <c r="AA64" s="1"/>
  <c r="Z48"/>
  <c r="R48"/>
  <c r="AA48" s="1"/>
  <c r="Z32"/>
  <c r="R32"/>
  <c r="AA32" s="1"/>
  <c r="Z31"/>
  <c r="R31"/>
  <c r="AA31" s="1"/>
  <c r="Z197" l="1"/>
  <c r="V197"/>
  <c r="AA197" s="1"/>
  <c r="V199"/>
  <c r="AA199" s="1"/>
  <c r="Z199"/>
</calcChain>
</file>

<file path=xl/sharedStrings.xml><?xml version="1.0" encoding="utf-8"?>
<sst xmlns="http://schemas.openxmlformats.org/spreadsheetml/2006/main" count="7460" uniqueCount="2030">
  <si>
    <t xml:space="preserve">ПРАЙС-ЛИСТ НА ТЕПЛОИЗОЛЯЦИОННУЮ ПРОДУКЦИЮ </t>
  </si>
  <si>
    <t xml:space="preserve">ROCKWOOL Russia - ООО "РОКВУЛ" </t>
  </si>
  <si>
    <t>ТЕХНИЧЕСКАЯ ИЗОЛЯЦИЯ</t>
  </si>
  <si>
    <t xml:space="preserve"> от 1 сентября 2021 года</t>
  </si>
  <si>
    <t>ТЕПЛОИЗОЛЯЦИОННАЯ ПРОДУКЦИЯ</t>
  </si>
  <si>
    <t>МАТЫ И ПЛИТЫ</t>
  </si>
  <si>
    <t>Продукт</t>
  </si>
  <si>
    <t>Прошивные маты WIRED MAT</t>
  </si>
  <si>
    <t>WIRED MAT 80</t>
  </si>
  <si>
    <t>Прайс-лист</t>
  </si>
  <si>
    <t>Описание, возможности пр-ва, мин.заказ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</si>
  <si>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</si>
  <si>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</si>
  <si>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</si>
  <si>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</si>
  <si>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</si>
  <si>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</si>
  <si>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</si>
  <si>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</si>
  <si>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</si>
  <si>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  (пр-во Польша)</t>
  </si>
  <si>
    <t>KLIMAFIX  (пр-во Польша)</t>
  </si>
  <si>
    <t>Маты ТЕХ МАТ</t>
  </si>
  <si>
    <t>ТЕХ МАТ</t>
  </si>
  <si>
    <t>ТЕХ МАТ к/ф</t>
  </si>
  <si>
    <t>Плиты FT BARRIER</t>
  </si>
  <si>
    <t>FT BARRIER</t>
  </si>
  <si>
    <t>FT BARRIER D</t>
  </si>
  <si>
    <t>Плиты CONLIT SL</t>
  </si>
  <si>
    <t>CONLIT SL 150</t>
  </si>
  <si>
    <t>Плиты ТЕХ БАТТС</t>
  </si>
  <si>
    <t>ТЕХ БАТТС 50</t>
  </si>
  <si>
    <t>ТЕХ БАТТС 50 к/ф</t>
  </si>
  <si>
    <t>ТЕХ БАТТС 75</t>
  </si>
  <si>
    <t>ТЕХ БАТТС 75 к/ф</t>
  </si>
  <si>
    <t>ТЕХ БАТТС 100</t>
  </si>
  <si>
    <t>ТЕХ БАТТС 100 к/ф</t>
  </si>
  <si>
    <t>ТЕХ БАТТС 125</t>
  </si>
  <si>
    <t>ТЕХ БАТТС 125 к/ф</t>
  </si>
  <si>
    <t>ТЕХ БАТТС 150</t>
  </si>
  <si>
    <t>ТЕХ БАТТС 150 к/ф</t>
  </si>
  <si>
    <t>Плиты FIRE BATTS</t>
  </si>
  <si>
    <t>FIRE BATTS (пр-во Россия)</t>
  </si>
  <si>
    <t>ALU FIRE BATTS (пр-во Россия)</t>
  </si>
  <si>
    <t>FIRE BATTS 110 (пр-во Дания)</t>
  </si>
  <si>
    <t>ALU FIRE BATTS 110 (пр-во Дания)</t>
  </si>
  <si>
    <t>Плиты INDUSTRIAL BATTS</t>
  </si>
  <si>
    <t>INDUSTRIAL BATTS 80</t>
  </si>
  <si>
    <t>INDUSTRIAL BATTS 80 BF</t>
  </si>
  <si>
    <t>ЦИЛИНДРЫ НАВИВНЫЕ</t>
  </si>
  <si>
    <t>Цилиндры навивные ROCKWOOL</t>
  </si>
  <si>
    <t>Цилиндр навивной ROCKWOOL 100</t>
  </si>
  <si>
    <t>Цилиндр навивной ROCKWOOL 100 к/ф</t>
  </si>
  <si>
    <t>Цилиндр навивной ROCKWOOL 150</t>
  </si>
  <si>
    <t>СОПУТСТВУЮЩАЯ ПРОДУКЦИЯ</t>
  </si>
  <si>
    <t>Сегмент</t>
  </si>
  <si>
    <t>Сопутствующая продукция для FT BARRIER / FT BARRIER D</t>
  </si>
  <si>
    <t>Cтальные анкеры Termoclip Стена-4</t>
  </si>
  <si>
    <t>Стальная шайба Termoclip Стена-4</t>
  </si>
  <si>
    <t>Декоративная краска FT DÉCOR</t>
  </si>
  <si>
    <t>Сопутствующая продукция для CONLIT SL 150</t>
  </si>
  <si>
    <t>Клей CONLIT</t>
  </si>
  <si>
    <t>Краска CONLIT</t>
  </si>
  <si>
    <t>Аксессуары к технической изоляции</t>
  </si>
  <si>
    <t>Самоклеящееся покрытие для теплоизоляции</t>
  </si>
  <si>
    <t>Лента алюминиевая самоклеящаяся</t>
  </si>
  <si>
    <t>Лента стальная бандажная перфорированная</t>
  </si>
  <si>
    <t>Лента стальная бандажная перфорированная "волнистая"</t>
  </si>
  <si>
    <t>Лента стальная перфорированная для крепления огнезащиты на возуховоды</t>
  </si>
  <si>
    <t>Система ROCKFIRE: для крепления WIRED MAT 80 и WIRED MAT 105</t>
  </si>
  <si>
    <t>Приварные стальные обмедненные штифты CT/WP 2</t>
  </si>
  <si>
    <t>Приварные стальные обмедненные штифты CD/WP 2</t>
  </si>
  <si>
    <t>Стальная фиксирующая шайба PW2/CS</t>
  </si>
  <si>
    <t>Приварные элементы CD/PWP 2.7</t>
  </si>
  <si>
    <t>Приварные элементы CD/PWP 2.7 (с дополнительной изоляцией)</t>
  </si>
  <si>
    <t>ОФИС ПРОДАЖ:</t>
  </si>
  <si>
    <t>109028, г. Москва</t>
  </si>
  <si>
    <t>Серебряническая наб., 29 (БЦ Silver City)</t>
  </si>
  <si>
    <t>тел.    +7 (495) 777 79 79</t>
  </si>
  <si>
    <t>факс   +7 (495) 777 79 70</t>
  </si>
  <si>
    <t>www.rockwool.ru</t>
  </si>
  <si>
    <t>Контакты торговых представителей</t>
  </si>
  <si>
    <t>ТЕХНИЧЕСКАЯ ИЗОЛЯЦИЯ: МАТЫ И ПЛИТЫ</t>
  </si>
  <si>
    <t>Важные примечания:</t>
  </si>
  <si>
    <t>1. Ставка НДС применяется в соответствии с действующим законодательством.</t>
  </si>
  <si>
    <t xml:space="preserve">2. Счет является действительным к оплате в течение 3-х банковских дней. 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</si>
  <si>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</si>
  <si>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scheme val="minor"/>
      </rPr>
      <t>не является</t>
    </r>
    <r>
      <rPr>
        <sz val="11"/>
        <rFont val="Calibri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</si>
  <si>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</si>
  <si>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СКИДКА</t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</si>
  <si>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scheme val="minor"/>
      </rPr>
      <t>полностью</t>
    </r>
    <r>
      <rPr>
        <sz val="11"/>
        <rFont val="Calibri"/>
        <scheme val="minor"/>
      </rPr>
      <t xml:space="preserve"> указана в прайс-листе. Продукция, не указанная в Прайс-листе, относится к категории D.</t>
    </r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</si>
  <si>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</si>
  <si>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</si>
  <si>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r>
      <t xml:space="preserve">8. Стоимость кашировки плит ТЕХ БАТТС составляет </t>
    </r>
    <r>
      <rPr>
        <b/>
        <sz val="12"/>
        <rFont val="Calibri"/>
        <scheme val="minor"/>
      </rPr>
      <t>54.00 руб./м2 без НДС</t>
    </r>
    <r>
      <rPr>
        <sz val="11"/>
        <rFont val="Calibri"/>
        <scheme val="minor"/>
      </rPr>
      <t xml:space="preserve">, или </t>
    </r>
    <r>
      <rPr>
        <b/>
        <sz val="12"/>
        <rFont val="Calibri"/>
        <scheme val="minor"/>
      </rPr>
      <t>64.80 руб./м2 с НДС 20%</t>
    </r>
    <r>
      <rPr>
        <sz val="11"/>
        <rFont val="Calibri"/>
        <scheme val="minor"/>
      </rPr>
      <t>.</t>
    </r>
  </si>
  <si>
    <t>ПРОИЗВОДСТВО</t>
  </si>
  <si>
    <t>УПАКОВКА</t>
  </si>
  <si>
    <t>ПАЛЛЕТА</t>
  </si>
  <si>
    <t>КАТЕГОРИЯ</t>
  </si>
  <si>
    <t>ЦЕНА от 01.09.2021</t>
  </si>
  <si>
    <t>Длина</t>
  </si>
  <si>
    <t>Ширина</t>
  </si>
  <si>
    <t>Толщина</t>
  </si>
  <si>
    <t>RW код</t>
  </si>
  <si>
    <t>Название</t>
  </si>
  <si>
    <t>Упаковка</t>
  </si>
  <si>
    <t>ZHE</t>
  </si>
  <si>
    <t>VYB</t>
  </si>
  <si>
    <t>ELA</t>
  </si>
  <si>
    <t>TRK</t>
  </si>
  <si>
    <t>PL</t>
  </si>
  <si>
    <t>DK</t>
  </si>
  <si>
    <t>шт./уп.</t>
  </si>
  <si>
    <t>м2/уп.</t>
  </si>
  <si>
    <t>м3/уп.</t>
  </si>
  <si>
    <t>кг/уп.</t>
  </si>
  <si>
    <t>пач./пал.</t>
  </si>
  <si>
    <t>м2/пал.</t>
  </si>
  <si>
    <t>м3/пал.</t>
  </si>
  <si>
    <t>кг/пал.</t>
  </si>
  <si>
    <t>ABC</t>
  </si>
  <si>
    <t>упак.</t>
  </si>
  <si>
    <t>м2</t>
  </si>
  <si>
    <t>м3</t>
  </si>
  <si>
    <t>кг</t>
  </si>
  <si>
    <t>руб./м2 
без НДС</t>
  </si>
  <si>
    <t>руб./м2 
с НДС 20%</t>
  </si>
  <si>
    <t>руб./м3 
без НДС</t>
  </si>
  <si>
    <t>руб./м3 
с НДС 20%</t>
  </si>
  <si>
    <t>Плотность</t>
  </si>
  <si>
    <t>222468</t>
  </si>
  <si>
    <t>WIRED MAT 80 6000x1000x40 рул.</t>
  </si>
  <si>
    <t>рул.</t>
  </si>
  <si>
    <t>*</t>
  </si>
  <si>
    <t>B</t>
  </si>
  <si>
    <t>222475</t>
  </si>
  <si>
    <t>WIRED MAT 80 5000x1000x50 рул.</t>
  </si>
  <si>
    <t>A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</si>
  <si>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</si>
  <si>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</si>
  <si>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</si>
  <si>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</si>
  <si>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</si>
  <si>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</si>
  <si>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</si>
  <si>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</si>
  <si>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</si>
  <si>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</si>
  <si>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</si>
  <si>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</si>
  <si>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C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</si>
  <si>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</si>
  <si>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</si>
  <si>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</si>
  <si>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</si>
  <si>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</si>
  <si>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</si>
  <si>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</si>
  <si>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</si>
  <si>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</si>
  <si>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</si>
  <si>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</si>
  <si>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</si>
  <si>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</si>
  <si>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</si>
  <si>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</si>
  <si>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</si>
  <si>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</si>
  <si>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</si>
  <si>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</si>
  <si>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</si>
  <si>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</si>
  <si>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</si>
  <si>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</si>
  <si>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</si>
  <si>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</si>
  <si>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</si>
  <si>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</si>
  <si>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</si>
  <si>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</si>
  <si>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</si>
  <si>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</si>
  <si>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</si>
  <si>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</si>
  <si>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</si>
  <si>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</si>
  <si>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</si>
  <si>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</si>
  <si>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</si>
  <si>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</si>
  <si>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</si>
  <si>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</si>
  <si>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</si>
  <si>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</si>
  <si>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</si>
  <si>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</si>
  <si>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</si>
  <si>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</si>
  <si>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</si>
  <si>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</si>
  <si>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</si>
  <si>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</si>
  <si>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</si>
  <si>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</si>
  <si>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</si>
  <si>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</si>
  <si>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</si>
  <si>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</si>
  <si>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</si>
  <si>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</si>
  <si>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</si>
  <si>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</si>
  <si>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</si>
  <si>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68240</t>
  </si>
  <si>
    <t>67619</t>
  </si>
  <si>
    <t>WIRED MAT 105 4000x1000x50 рул.</t>
  </si>
  <si>
    <t>67593</t>
  </si>
  <si>
    <t>82649</t>
  </si>
  <si>
    <t>WIRED MAT 105 2000x1000x60 рул.</t>
  </si>
  <si>
    <t>133316</t>
  </si>
  <si>
    <t>78311</t>
  </si>
  <si>
    <t>WIRED MAT 105 2000x1000x70 рул.</t>
  </si>
  <si>
    <t>96411</t>
  </si>
  <si>
    <t>78908</t>
  </si>
  <si>
    <t>WIRED MAT 105 2000x1000x80 рул.</t>
  </si>
  <si>
    <t>84236</t>
  </si>
  <si>
    <t>WIRED MAT 105 2000x1000x90 рул.</t>
  </si>
  <si>
    <t>132341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</si>
  <si>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</si>
  <si>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</si>
  <si>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</si>
  <si>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</si>
  <si>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</si>
  <si>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</si>
  <si>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</si>
  <si>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</si>
  <si>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</si>
  <si>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</si>
  <si>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</si>
  <si>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</si>
  <si>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</si>
  <si>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</si>
  <si>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</si>
  <si>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</si>
  <si>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</si>
  <si>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</si>
  <si>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</si>
  <si>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</si>
  <si>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</si>
  <si>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</si>
  <si>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</si>
  <si>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</si>
  <si>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ALU WIRED MAT 105 5000x1000x40 рул.</t>
  </si>
  <si>
    <t>ALU WIRED MAT 105 4000x1000x50 рул.</t>
  </si>
  <si>
    <t>ALU WIRED MAT 105 2000x1000x60 рул.</t>
  </si>
  <si>
    <t>ALU WIRED MAT 105 2000x1000x70 рул.</t>
  </si>
  <si>
    <t>78890</t>
  </si>
  <si>
    <t>ALU WIRED MAT 105 2000x1000x80 рул.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</si>
  <si>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</si>
  <si>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</si>
  <si>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</si>
  <si>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</si>
  <si>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</si>
  <si>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</si>
  <si>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</si>
  <si>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</si>
  <si>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</si>
  <si>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</si>
  <si>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</si>
  <si>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</si>
  <si>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</si>
  <si>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</si>
  <si>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</si>
  <si>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</si>
  <si>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</si>
  <si>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</si>
  <si>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</si>
  <si>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</si>
  <si>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</si>
  <si>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</si>
  <si>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</si>
  <si>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</si>
  <si>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</si>
  <si>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</si>
  <si>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</si>
  <si>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</si>
  <si>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</si>
  <si>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</si>
  <si>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</si>
  <si>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LAMELLA MAT L</t>
  </si>
  <si>
    <t>10043</t>
  </si>
  <si>
    <t>LAMELLA MAT L 10000x1000x20 рул.</t>
  </si>
  <si>
    <t>189387</t>
  </si>
  <si>
    <t>LAMELLA MAT L 9000x1000x25 24рул./пал.</t>
  </si>
  <si>
    <t>рул./пал.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</si>
  <si>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</si>
  <si>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</si>
  <si>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</si>
  <si>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</si>
  <si>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</si>
  <si>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</si>
  <si>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</si>
  <si>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</si>
  <si>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</si>
  <si>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</si>
  <si>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</si>
  <si>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</si>
  <si>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KLIMAFIX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</si>
  <si>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</si>
  <si>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</si>
  <si>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</si>
  <si>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</si>
  <si>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</si>
  <si>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</si>
  <si>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</si>
  <si>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</si>
  <si>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</si>
  <si>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</si>
  <si>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</si>
  <si>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</si>
  <si>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</si>
  <si>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</si>
  <si>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</si>
  <si>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</si>
  <si>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</si>
  <si>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</si>
  <si>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</si>
  <si>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</si>
  <si>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</si>
  <si>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</si>
  <si>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</si>
  <si>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</si>
  <si>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</si>
  <si>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</si>
  <si>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</si>
  <si>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</si>
  <si>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</si>
  <si>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</si>
  <si>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</si>
  <si>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</si>
  <si>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</si>
  <si>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</si>
  <si>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</si>
  <si>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</si>
  <si>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</si>
  <si>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</si>
  <si>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</si>
  <si>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</si>
  <si>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</si>
  <si>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84894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</si>
  <si>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</si>
  <si>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</si>
  <si>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</si>
  <si>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</si>
  <si>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</si>
  <si>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</si>
  <si>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</si>
  <si>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</si>
  <si>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</si>
  <si>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</si>
  <si>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</si>
  <si>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</si>
  <si>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</si>
  <si>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</si>
  <si>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</si>
  <si>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</si>
  <si>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</si>
  <si>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</si>
  <si>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</si>
  <si>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</si>
  <si>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</si>
  <si>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</si>
  <si>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</si>
  <si>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</si>
  <si>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</si>
  <si>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</si>
  <si>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</si>
  <si>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</si>
  <si>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</si>
  <si>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</si>
  <si>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</si>
  <si>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</si>
  <si>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</si>
  <si>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</si>
  <si>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</si>
  <si>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</si>
  <si>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</si>
  <si>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</si>
  <si>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</si>
  <si>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</si>
  <si>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</si>
  <si>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</si>
  <si>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</si>
  <si>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</si>
  <si>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</si>
  <si>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</si>
  <si>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</si>
  <si>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</si>
  <si>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</si>
  <si>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</si>
  <si>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</si>
  <si>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</si>
  <si>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</si>
  <si>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</si>
  <si>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</si>
  <si>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</si>
  <si>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</si>
  <si>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</si>
  <si>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</si>
  <si>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</si>
  <si>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</si>
  <si>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</si>
  <si>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</si>
  <si>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</si>
  <si>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</si>
  <si>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</si>
  <si>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</si>
  <si>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</si>
  <si>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</si>
  <si>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</si>
  <si>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</si>
  <si>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</si>
  <si>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</si>
  <si>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</si>
  <si>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</si>
  <si>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</si>
  <si>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</si>
  <si>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</si>
  <si>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</si>
  <si>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39260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</si>
  <si>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</si>
  <si>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</si>
  <si>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</si>
  <si>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</si>
  <si>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</si>
  <si>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158416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</si>
  <si>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</si>
  <si>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</si>
  <si>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</si>
  <si>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</si>
  <si>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</si>
  <si>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39276</t>
  </si>
  <si>
    <t>ТЕХ БАТТС 100 1000x600x50 пач.</t>
  </si>
  <si>
    <t>39281</t>
  </si>
  <si>
    <t>ТЕХ БАТТС 100 1000x600x100 пач.</t>
  </si>
  <si>
    <t>105213</t>
  </si>
  <si>
    <t>ТЕХ БАТТС 100 1000x600x150 пач.</t>
  </si>
  <si>
    <t>78251</t>
  </si>
  <si>
    <t>ТЕХ БАТТС 100 к/ф 1000x600x50 пач.</t>
  </si>
  <si>
    <t>39725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</si>
  <si>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</si>
  <si>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</si>
  <si>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</si>
  <si>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</si>
  <si>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</si>
  <si>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</si>
  <si>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</si>
  <si>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</si>
  <si>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</si>
  <si>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</si>
  <si>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</si>
  <si>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</si>
  <si>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</si>
  <si>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</si>
  <si>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</si>
  <si>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</si>
  <si>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</si>
  <si>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</si>
  <si>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</si>
  <si>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</si>
  <si>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</si>
  <si>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</si>
  <si>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</si>
  <si>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</si>
  <si>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</si>
  <si>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FIRE BATTS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</si>
  <si>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</si>
  <si>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</si>
  <si>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</si>
  <si>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</si>
  <si>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</si>
  <si>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</si>
  <si>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ALU FIRE BATTS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</si>
  <si>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</si>
  <si>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</si>
  <si>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</si>
  <si>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</si>
  <si>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</si>
  <si>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</si>
  <si>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FIRE BATTS 110</t>
  </si>
  <si>
    <t>81753</t>
  </si>
  <si>
    <t>FIRE BATTS 110 1000x600x50 20пач./пал.</t>
  </si>
  <si>
    <t>81755</t>
  </si>
  <si>
    <t>FIRE BATTS 110 1000x600x100 24пач./пал.</t>
  </si>
  <si>
    <t>ALU FIRE BATTS 110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</si>
  <si>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</si>
  <si>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</si>
  <si>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</si>
  <si>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</si>
  <si>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</si>
  <si>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</si>
  <si>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</si>
  <si>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</si>
  <si>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</si>
  <si>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</si>
  <si>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</si>
  <si>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</si>
  <si>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</si>
  <si>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</si>
  <si>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</si>
  <si>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</si>
  <si>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</si>
  <si>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</si>
  <si>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ПР-ВО</t>
  </si>
  <si>
    <t>ПАЧКА</t>
  </si>
  <si>
    <t>КАТЕГОРИЯ + МИН.ЗАКАЗ</t>
  </si>
  <si>
    <t>Диаметр</t>
  </si>
  <si>
    <t>шт./пач.</t>
  </si>
  <si>
    <t>м/пач.</t>
  </si>
  <si>
    <t>м</t>
  </si>
  <si>
    <t>руб./м 
без НДС</t>
  </si>
  <si>
    <t>руб./м
с НДС 20%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</si>
  <si>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</si>
  <si>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</si>
  <si>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</si>
  <si>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</si>
  <si>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</si>
  <si>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</si>
  <si>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</si>
  <si>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</si>
  <si>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</si>
  <si>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</si>
  <si>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</si>
  <si>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</si>
  <si>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</si>
  <si>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</si>
  <si>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</si>
  <si>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</si>
  <si>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</si>
  <si>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</si>
  <si>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</si>
  <si>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</si>
  <si>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</si>
  <si>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</si>
  <si>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</si>
  <si>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</si>
  <si>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</si>
  <si>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</si>
  <si>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</si>
  <si>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</si>
  <si>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</si>
  <si>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</si>
  <si>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</si>
  <si>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</si>
  <si>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</si>
  <si>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</si>
  <si>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</si>
  <si>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</si>
  <si>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</si>
  <si>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</si>
  <si>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</si>
  <si>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</si>
  <si>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</si>
  <si>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</si>
  <si>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</si>
  <si>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</si>
  <si>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</si>
  <si>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</si>
  <si>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</si>
  <si>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</si>
  <si>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</si>
  <si>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</si>
  <si>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</si>
  <si>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</si>
  <si>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</si>
  <si>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</si>
  <si>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</si>
  <si>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</si>
  <si>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</si>
  <si>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</si>
  <si>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</si>
  <si>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</si>
  <si>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</si>
  <si>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</si>
  <si>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</si>
  <si>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</si>
  <si>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</si>
  <si>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</si>
  <si>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</si>
  <si>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</si>
  <si>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</si>
  <si>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</si>
  <si>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</si>
  <si>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</si>
  <si>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</si>
  <si>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</si>
  <si>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</si>
  <si>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</si>
  <si>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</si>
  <si>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</si>
  <si>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</si>
  <si>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</si>
  <si>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</si>
  <si>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</si>
  <si>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</si>
  <si>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</si>
  <si>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</si>
  <si>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</si>
  <si>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</si>
  <si>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</si>
  <si>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</si>
  <si>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</si>
  <si>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</si>
  <si>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</si>
  <si>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</si>
  <si>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по запросу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</si>
  <si>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</si>
  <si>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</si>
  <si>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</si>
  <si>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</si>
  <si>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</si>
  <si>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</si>
  <si>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</si>
  <si>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</si>
  <si>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</si>
  <si>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</si>
  <si>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</si>
  <si>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</si>
  <si>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</si>
  <si>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</si>
  <si>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</si>
  <si>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</si>
  <si>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</si>
  <si>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</si>
  <si>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</si>
  <si>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</si>
  <si>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</si>
  <si>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</si>
  <si>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</si>
  <si>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</si>
  <si>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</si>
  <si>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</si>
  <si>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</si>
  <si>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</si>
  <si>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135166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</si>
  <si>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</si>
  <si>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</si>
  <si>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</si>
  <si>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</si>
  <si>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</si>
  <si>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</si>
  <si>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</si>
  <si>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</si>
  <si>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</si>
  <si>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</si>
  <si>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</si>
  <si>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</si>
  <si>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</si>
  <si>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</si>
  <si>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</si>
  <si>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</si>
  <si>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</si>
  <si>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</si>
  <si>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</si>
  <si>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</si>
  <si>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</si>
  <si>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</si>
  <si>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</si>
  <si>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</si>
  <si>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</si>
  <si>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</si>
  <si>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</si>
  <si>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</si>
  <si>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</si>
  <si>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</si>
  <si>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</si>
  <si>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</si>
  <si>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</si>
  <si>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</si>
  <si>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</si>
  <si>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</si>
  <si>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</si>
  <si>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</si>
  <si>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</si>
  <si>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</si>
  <si>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</si>
  <si>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</si>
  <si>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</si>
  <si>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</si>
  <si>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</si>
  <si>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</si>
  <si>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</si>
  <si>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</si>
  <si>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</si>
  <si>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</si>
  <si>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</si>
  <si>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</si>
  <si>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</si>
  <si>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</si>
  <si>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</si>
  <si>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</si>
  <si>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</si>
  <si>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</si>
  <si>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</si>
  <si>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</si>
  <si>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</si>
  <si>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</si>
  <si>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</si>
  <si>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</si>
  <si>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</si>
  <si>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</si>
  <si>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</si>
  <si>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</si>
  <si>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</si>
  <si>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</si>
  <si>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</si>
  <si>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</si>
  <si>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</si>
  <si>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</si>
  <si>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</si>
  <si>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</si>
  <si>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</si>
  <si>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</si>
  <si>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</si>
  <si>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</si>
  <si>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</si>
  <si>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</si>
  <si>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</si>
  <si>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</si>
  <si>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</si>
  <si>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</si>
  <si>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</si>
  <si>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</si>
  <si>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</si>
  <si>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</si>
  <si>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</si>
  <si>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</si>
  <si>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</si>
  <si>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</si>
  <si>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</si>
  <si>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</si>
  <si>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</si>
  <si>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</si>
  <si>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</si>
  <si>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</si>
  <si>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</si>
  <si>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</si>
  <si>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</si>
  <si>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</si>
  <si>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</si>
  <si>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</si>
  <si>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</si>
  <si>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</si>
  <si>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</si>
  <si>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</si>
  <si>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</si>
  <si>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</si>
  <si>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</si>
  <si>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</si>
  <si>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</si>
  <si>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</si>
  <si>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</si>
  <si>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</si>
  <si>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</si>
  <si>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</si>
  <si>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</si>
  <si>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</si>
  <si>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</si>
  <si>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</si>
  <si>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</si>
  <si>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</si>
  <si>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</si>
  <si>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</si>
  <si>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</si>
  <si>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</si>
  <si>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</si>
  <si>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</si>
  <si>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</si>
  <si>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</si>
  <si>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</si>
  <si>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</si>
  <si>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</si>
  <si>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</si>
  <si>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</si>
  <si>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</si>
  <si>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</si>
  <si>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</si>
  <si>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</si>
  <si>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</si>
  <si>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</si>
  <si>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</si>
  <si>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</si>
  <si>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</si>
  <si>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</si>
  <si>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</si>
  <si>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</si>
  <si>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</si>
  <si>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</si>
  <si>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</si>
  <si>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</si>
  <si>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</si>
  <si>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</si>
  <si>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</si>
  <si>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</si>
  <si>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</si>
  <si>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</si>
  <si>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</si>
  <si>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</si>
  <si>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</si>
  <si>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</si>
  <si>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</si>
  <si>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</si>
  <si>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</si>
  <si>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</si>
  <si>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</si>
  <si>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</si>
  <si>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</si>
  <si>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</si>
  <si>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</si>
  <si>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</si>
  <si>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</si>
  <si>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</si>
  <si>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</si>
  <si>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</si>
  <si>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</si>
  <si>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</si>
  <si>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</si>
  <si>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</si>
  <si>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</si>
  <si>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</si>
  <si>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</si>
  <si>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</si>
  <si>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</si>
  <si>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</si>
  <si>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</si>
  <si>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</si>
  <si>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</si>
  <si>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</si>
  <si>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</si>
  <si>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</si>
  <si>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</si>
  <si>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</si>
  <si>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</si>
  <si>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</si>
  <si>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</si>
  <si>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</si>
  <si>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</si>
  <si>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</si>
  <si>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</si>
  <si>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</si>
  <si>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</si>
  <si>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</si>
  <si>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</si>
  <si>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</si>
  <si>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</si>
  <si>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</si>
  <si>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</si>
  <si>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</si>
  <si>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</si>
  <si>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</si>
  <si>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</si>
  <si>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</si>
  <si>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</si>
  <si>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</si>
  <si>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</si>
  <si>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</si>
  <si>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</si>
  <si>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</si>
  <si>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</si>
  <si>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</si>
  <si>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</si>
  <si>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</si>
  <si>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</si>
  <si>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</si>
  <si>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</si>
  <si>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</si>
  <si>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</si>
  <si>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</si>
  <si>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</si>
  <si>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</si>
  <si>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</si>
  <si>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</si>
  <si>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</si>
  <si>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</si>
  <si>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</si>
  <si>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</si>
  <si>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</si>
  <si>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</si>
  <si>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</si>
  <si>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</si>
  <si>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</si>
  <si>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</si>
  <si>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</si>
  <si>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</si>
  <si>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</si>
  <si>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</si>
  <si>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</si>
  <si>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</si>
  <si>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</si>
  <si>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</si>
  <si>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</si>
  <si>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</si>
  <si>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</si>
  <si>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</si>
  <si>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</si>
  <si>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</si>
  <si>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</si>
  <si>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</si>
  <si>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</si>
  <si>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</si>
  <si>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</si>
  <si>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</si>
  <si>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</si>
  <si>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</si>
  <si>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</si>
  <si>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</si>
  <si>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</si>
  <si>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</si>
  <si>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</si>
  <si>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</si>
  <si>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</si>
  <si>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</si>
  <si>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</si>
  <si>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</si>
  <si>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</si>
  <si>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</si>
  <si>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</si>
  <si>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</si>
  <si>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</si>
  <si>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</si>
  <si>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</si>
  <si>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</si>
  <si>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</si>
  <si>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</si>
  <si>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</si>
  <si>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</si>
  <si>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</si>
  <si>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</si>
  <si>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</si>
  <si>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</si>
  <si>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</si>
  <si>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</si>
  <si>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</si>
  <si>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</si>
  <si>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</si>
  <si>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</si>
  <si>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</si>
  <si>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</si>
  <si>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</si>
  <si>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</si>
  <si>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</si>
  <si>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</si>
  <si>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</si>
  <si>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</si>
  <si>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</si>
  <si>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</si>
  <si>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</si>
  <si>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</si>
  <si>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</si>
  <si>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</si>
  <si>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</si>
  <si>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</si>
  <si>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</si>
  <si>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</si>
  <si>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</si>
  <si>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</si>
  <si>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</si>
  <si>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</si>
  <si>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</si>
  <si>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</si>
  <si>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</si>
  <si>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</si>
  <si>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</si>
  <si>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</si>
  <si>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</si>
  <si>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</si>
  <si>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</si>
  <si>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</si>
  <si>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</si>
  <si>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</si>
  <si>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</si>
  <si>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</si>
  <si>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</si>
  <si>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</si>
  <si>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</si>
  <si>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</si>
  <si>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</si>
  <si>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</si>
  <si>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</si>
  <si>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</si>
  <si>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</si>
  <si>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</si>
  <si>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</si>
  <si>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</si>
  <si>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</si>
  <si>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</si>
  <si>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</si>
  <si>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</si>
  <si>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</si>
  <si>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</si>
  <si>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</si>
  <si>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</si>
  <si>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</si>
  <si>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</si>
  <si>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</si>
  <si>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</si>
  <si>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</si>
  <si>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</si>
  <si>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</si>
  <si>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</si>
  <si>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</si>
  <si>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</si>
  <si>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</si>
  <si>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</si>
  <si>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</si>
  <si>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</si>
  <si>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</si>
  <si>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</si>
  <si>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</si>
  <si>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</si>
  <si>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</si>
  <si>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</si>
  <si>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</si>
  <si>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</si>
  <si>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</si>
  <si>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</si>
  <si>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</si>
  <si>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</si>
  <si>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</si>
  <si>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</si>
  <si>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</si>
  <si>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</si>
  <si>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</si>
  <si>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</si>
  <si>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</si>
  <si>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</si>
  <si>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</si>
  <si>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</si>
  <si>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</si>
  <si>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</si>
  <si>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</si>
  <si>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</si>
  <si>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</si>
  <si>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</si>
  <si>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</si>
  <si>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</si>
  <si>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</si>
  <si>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</si>
  <si>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</si>
  <si>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</si>
  <si>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</si>
  <si>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</si>
  <si>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</si>
  <si>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</si>
  <si>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</si>
  <si>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</si>
  <si>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</si>
  <si>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</si>
  <si>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</si>
  <si>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</si>
  <si>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</si>
  <si>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</si>
  <si>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</si>
  <si>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</si>
  <si>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</si>
  <si>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</si>
  <si>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</si>
  <si>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</si>
  <si>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</si>
  <si>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</si>
  <si>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</si>
  <si>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</si>
  <si>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</si>
  <si>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</si>
  <si>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</si>
  <si>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</si>
  <si>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</si>
  <si>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</si>
  <si>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</si>
  <si>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</si>
  <si>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</si>
  <si>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</si>
  <si>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</si>
  <si>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</si>
  <si>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</si>
  <si>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</si>
  <si>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</si>
  <si>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</si>
  <si>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</si>
  <si>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</si>
  <si>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</si>
  <si>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</si>
  <si>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</si>
  <si>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</si>
  <si>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</si>
  <si>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</si>
  <si>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</si>
  <si>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</si>
  <si>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</si>
  <si>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</si>
  <si>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</si>
  <si>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</si>
  <si>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</si>
  <si>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</si>
  <si>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</si>
  <si>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</si>
  <si>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</si>
  <si>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</si>
  <si>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</si>
  <si>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</si>
  <si>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</si>
  <si>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</si>
  <si>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</si>
  <si>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</si>
  <si>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</si>
  <si>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</si>
  <si>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</si>
  <si>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</si>
  <si>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</si>
  <si>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</si>
  <si>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</si>
  <si>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</si>
  <si>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</si>
  <si>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</si>
  <si>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</si>
  <si>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</si>
  <si>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</si>
  <si>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</si>
  <si>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</si>
  <si>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</si>
  <si>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</si>
  <si>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</si>
  <si>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</si>
  <si>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</si>
  <si>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</si>
  <si>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</si>
  <si>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</si>
  <si>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</si>
  <si>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</si>
  <si>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</si>
  <si>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</si>
  <si>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</si>
  <si>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</si>
  <si>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</si>
  <si>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</si>
  <si>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</si>
  <si>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</si>
  <si>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</si>
  <si>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</si>
  <si>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</si>
  <si>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</si>
  <si>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</si>
  <si>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</si>
  <si>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</si>
  <si>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</si>
  <si>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</si>
  <si>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</si>
  <si>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</si>
  <si>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</si>
  <si>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</si>
  <si>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</si>
  <si>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</si>
  <si>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</si>
  <si>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</si>
  <si>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</si>
  <si>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</si>
  <si>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</si>
  <si>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</si>
  <si>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</si>
  <si>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</si>
  <si>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</si>
  <si>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</si>
  <si>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</si>
  <si>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</si>
  <si>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</si>
  <si>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</si>
  <si>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</si>
  <si>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</si>
  <si>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</si>
  <si>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</si>
  <si>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</si>
  <si>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</si>
  <si>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</si>
  <si>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</si>
  <si>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</si>
  <si>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</si>
  <si>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</si>
  <si>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</si>
  <si>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</si>
  <si>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</si>
  <si>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</si>
  <si>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</si>
  <si>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</si>
  <si>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</si>
  <si>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</si>
  <si>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</si>
  <si>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</si>
  <si>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</si>
  <si>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</si>
  <si>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</si>
  <si>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</si>
  <si>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</si>
  <si>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</si>
  <si>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</si>
  <si>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</si>
  <si>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</si>
  <si>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</si>
  <si>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</si>
  <si>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</si>
  <si>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</si>
  <si>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</si>
  <si>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</si>
  <si>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</si>
  <si>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</si>
  <si>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</si>
  <si>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</si>
  <si>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</si>
  <si>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</si>
  <si>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</si>
  <si>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</si>
  <si>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</si>
  <si>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</si>
  <si>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</si>
  <si>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</si>
  <si>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</si>
  <si>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</si>
  <si>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</si>
  <si>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</si>
  <si>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</si>
  <si>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</si>
  <si>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</si>
  <si>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</si>
  <si>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</si>
  <si>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</si>
  <si>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</si>
  <si>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</si>
  <si>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</si>
  <si>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</si>
  <si>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</si>
  <si>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</si>
  <si>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</si>
  <si>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</si>
  <si>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</si>
  <si>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</si>
  <si>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</si>
  <si>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</si>
  <si>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</si>
  <si>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</si>
  <si>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</si>
  <si>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</si>
  <si>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</si>
  <si>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</si>
  <si>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</si>
  <si>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</si>
  <si>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</si>
  <si>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</si>
  <si>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</si>
  <si>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</si>
  <si>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</si>
  <si>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</si>
  <si>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</si>
  <si>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</si>
  <si>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</si>
  <si>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</si>
  <si>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</si>
  <si>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</si>
  <si>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</si>
  <si>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</si>
  <si>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</si>
  <si>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</si>
  <si>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</si>
  <si>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</si>
  <si>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</si>
  <si>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</si>
  <si>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</si>
  <si>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</si>
  <si>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</si>
  <si>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</si>
  <si>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</si>
  <si>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</si>
  <si>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</si>
  <si>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</si>
  <si>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</si>
  <si>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</si>
  <si>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</si>
  <si>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</si>
  <si>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</si>
  <si>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</si>
  <si>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</si>
  <si>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</si>
  <si>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</si>
  <si>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</si>
  <si>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</si>
  <si>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</si>
  <si>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</si>
  <si>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</si>
  <si>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</si>
  <si>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</si>
  <si>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</si>
  <si>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</si>
  <si>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</si>
  <si>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</si>
  <si>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</si>
  <si>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</si>
  <si>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</si>
  <si>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</si>
  <si>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</si>
  <si>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</si>
  <si>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</si>
  <si>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</si>
  <si>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</si>
  <si>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</si>
  <si>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</si>
  <si>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</si>
  <si>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</si>
  <si>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</si>
  <si>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</si>
  <si>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</si>
  <si>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</si>
  <si>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</si>
  <si>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</si>
  <si>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</si>
  <si>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</si>
  <si>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</si>
  <si>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</si>
  <si>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</si>
  <si>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</si>
  <si>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</si>
  <si>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</si>
  <si>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</si>
  <si>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</si>
  <si>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</si>
  <si>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</si>
  <si>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</si>
  <si>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</si>
  <si>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</si>
  <si>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</si>
  <si>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</si>
  <si>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</si>
  <si>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</si>
  <si>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</si>
  <si>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</si>
  <si>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</si>
  <si>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</si>
  <si>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</si>
  <si>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</si>
  <si>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</si>
  <si>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</si>
  <si>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</si>
  <si>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</si>
  <si>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</si>
  <si>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</si>
  <si>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</si>
  <si>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</si>
  <si>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</si>
  <si>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</si>
  <si>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</si>
  <si>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</si>
  <si>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</si>
  <si>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</si>
  <si>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</si>
  <si>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</si>
  <si>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</si>
  <si>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</si>
  <si>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</si>
  <si>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</si>
  <si>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</si>
  <si>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</si>
  <si>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</si>
  <si>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</si>
  <si>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</si>
  <si>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</si>
  <si>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</si>
  <si>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</si>
  <si>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</si>
  <si>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</si>
  <si>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</si>
  <si>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</si>
  <si>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</si>
  <si>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</si>
  <si>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</si>
  <si>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</si>
  <si>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</si>
  <si>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</si>
  <si>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</si>
  <si>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</si>
  <si>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</si>
  <si>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</si>
  <si>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</si>
  <si>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</si>
  <si>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</si>
  <si>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</si>
  <si>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</si>
  <si>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</si>
  <si>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</si>
  <si>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</si>
  <si>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</si>
  <si>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</si>
  <si>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</si>
  <si>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</si>
  <si>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</si>
  <si>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</si>
  <si>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</si>
  <si>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</si>
  <si>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</si>
  <si>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</si>
  <si>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</si>
  <si>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</si>
  <si>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</si>
  <si>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</si>
  <si>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</si>
  <si>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</si>
  <si>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</si>
  <si>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</si>
  <si>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</si>
  <si>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</si>
  <si>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</si>
  <si>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</si>
  <si>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</si>
  <si>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</si>
  <si>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</si>
  <si>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</si>
  <si>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</si>
  <si>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</si>
  <si>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</si>
  <si>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</si>
  <si>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</si>
  <si>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</si>
  <si>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</si>
  <si>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</si>
  <si>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</si>
  <si>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</si>
  <si>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</si>
  <si>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</si>
  <si>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</si>
  <si>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</si>
  <si>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</si>
  <si>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</si>
  <si>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</si>
  <si>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</si>
  <si>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</si>
  <si>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</si>
  <si>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</si>
  <si>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</si>
  <si>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</si>
  <si>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</si>
  <si>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</si>
  <si>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</si>
  <si>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</si>
  <si>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</si>
  <si>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</si>
  <si>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</si>
  <si>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</si>
  <si>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</si>
  <si>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</si>
  <si>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</si>
  <si>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</si>
  <si>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</si>
  <si>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</si>
  <si>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</si>
  <si>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</si>
  <si>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</si>
  <si>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</si>
  <si>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</si>
  <si>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</si>
  <si>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</si>
  <si>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</si>
  <si>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</si>
  <si>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</si>
  <si>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</si>
  <si>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</si>
  <si>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</si>
  <si>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</si>
  <si>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</si>
  <si>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</si>
  <si>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</si>
  <si>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</si>
  <si>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</si>
  <si>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</si>
  <si>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</si>
  <si>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</si>
  <si>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</si>
  <si>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</si>
  <si>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</si>
  <si>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</si>
  <si>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</si>
  <si>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</si>
  <si>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</si>
  <si>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</si>
  <si>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</si>
  <si>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</si>
  <si>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</si>
  <si>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</si>
  <si>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</si>
  <si>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</si>
  <si>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</si>
  <si>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</si>
  <si>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</si>
  <si>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</si>
  <si>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</si>
  <si>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</si>
  <si>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</si>
  <si>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</si>
  <si>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</si>
  <si>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</si>
  <si>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</si>
  <si>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</si>
  <si>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</si>
  <si>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</si>
  <si>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</si>
  <si>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</si>
  <si>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</si>
  <si>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</si>
  <si>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</si>
  <si>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</si>
  <si>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</si>
  <si>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</si>
  <si>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</si>
  <si>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</si>
  <si>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</si>
  <si>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</si>
  <si>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</si>
  <si>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</si>
  <si>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</si>
  <si>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</si>
  <si>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</si>
  <si>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</si>
  <si>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</si>
  <si>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</si>
  <si>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</si>
  <si>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</si>
  <si>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</si>
  <si>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</si>
  <si>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</si>
  <si>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</si>
  <si>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</si>
  <si>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</si>
  <si>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</si>
  <si>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</si>
  <si>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</si>
  <si>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</si>
  <si>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</si>
  <si>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</si>
  <si>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</si>
  <si>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</si>
  <si>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</si>
  <si>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</si>
  <si>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</si>
  <si>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</si>
  <si>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</si>
  <si>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</si>
  <si>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</si>
  <si>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</si>
  <si>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</si>
  <si>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</si>
  <si>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</si>
  <si>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</si>
  <si>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</si>
  <si>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</si>
  <si>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</si>
  <si>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</si>
  <si>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</si>
  <si>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</si>
  <si>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</si>
  <si>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</si>
  <si>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</si>
  <si>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</si>
  <si>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</si>
  <si>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</si>
  <si>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</si>
  <si>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</si>
  <si>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</si>
  <si>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</si>
  <si>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</si>
  <si>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</si>
  <si>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</si>
  <si>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</si>
  <si>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</si>
  <si>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</si>
  <si>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</si>
  <si>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</si>
  <si>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</si>
  <si>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</si>
  <si>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</si>
  <si>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</si>
  <si>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</si>
  <si>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</si>
  <si>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</si>
  <si>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</si>
  <si>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</si>
  <si>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</si>
  <si>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</si>
  <si>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</si>
  <si>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</si>
  <si>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</si>
  <si>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</si>
  <si>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</si>
  <si>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</si>
  <si>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</si>
  <si>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</si>
  <si>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</si>
  <si>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</si>
  <si>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</si>
  <si>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</si>
  <si>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</si>
  <si>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</si>
  <si>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</si>
  <si>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</si>
  <si>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</si>
  <si>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</si>
  <si>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</si>
  <si>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</si>
  <si>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</si>
  <si>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</si>
  <si>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</si>
  <si>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</si>
  <si>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</si>
  <si>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</si>
  <si>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</si>
  <si>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</si>
  <si>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</si>
  <si>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</si>
  <si>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</si>
  <si>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</si>
  <si>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</si>
  <si>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</si>
  <si>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</si>
  <si>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</si>
  <si>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</si>
  <si>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</si>
  <si>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</si>
  <si>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</si>
  <si>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</si>
  <si>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</si>
  <si>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</si>
  <si>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</si>
  <si>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</si>
  <si>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</si>
  <si>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</si>
  <si>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</si>
  <si>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</si>
  <si>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</si>
  <si>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</si>
  <si>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</si>
  <si>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</si>
  <si>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</si>
  <si>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</si>
  <si>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</si>
  <si>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</si>
  <si>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</si>
  <si>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</si>
  <si>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</si>
  <si>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</si>
  <si>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</si>
  <si>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</si>
  <si>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</si>
  <si>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</si>
  <si>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</si>
  <si>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</si>
  <si>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</si>
  <si>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</si>
  <si>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</si>
  <si>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</si>
  <si>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</si>
  <si>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</si>
  <si>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</si>
  <si>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</si>
  <si>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</si>
  <si>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</si>
  <si>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</si>
  <si>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</si>
  <si>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</si>
  <si>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</si>
  <si>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</si>
  <si>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</si>
  <si>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</si>
  <si>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</si>
  <si>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</si>
  <si>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</si>
  <si>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</si>
  <si>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</si>
  <si>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</si>
  <si>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</si>
  <si>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</si>
  <si>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</si>
  <si>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</si>
  <si>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</si>
  <si>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</si>
  <si>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</si>
  <si>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</si>
  <si>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</si>
  <si>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</si>
  <si>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</si>
  <si>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</si>
  <si>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</si>
  <si>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</si>
  <si>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</si>
  <si>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</si>
  <si>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</si>
  <si>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</si>
  <si>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</si>
  <si>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</si>
  <si>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</si>
  <si>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</si>
  <si>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</si>
  <si>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</si>
  <si>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</si>
  <si>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</si>
  <si>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</si>
  <si>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</si>
  <si>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</si>
  <si>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</si>
  <si>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</si>
  <si>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</si>
  <si>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</si>
  <si>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</si>
  <si>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</si>
  <si>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</si>
  <si>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</si>
  <si>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</si>
  <si>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</si>
  <si>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</si>
  <si>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</si>
  <si>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</si>
  <si>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</si>
  <si>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</si>
  <si>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</si>
  <si>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</si>
  <si>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</si>
  <si>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</si>
  <si>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</si>
  <si>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</si>
  <si>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</si>
  <si>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</si>
  <si>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</si>
  <si>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</si>
  <si>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</si>
  <si>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</si>
  <si>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</si>
  <si>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</si>
  <si>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</si>
  <si>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</si>
  <si>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</si>
  <si>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</si>
  <si>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</si>
  <si>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</si>
  <si>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</si>
  <si>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</si>
  <si>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</si>
  <si>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</si>
  <si>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</si>
  <si>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</si>
  <si>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</si>
  <si>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</si>
  <si>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</si>
  <si>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</si>
  <si>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</si>
  <si>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</si>
  <si>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</si>
  <si>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</si>
  <si>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</si>
  <si>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</si>
  <si>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</si>
  <si>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</si>
  <si>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</si>
  <si>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</si>
  <si>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</si>
  <si>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</si>
  <si>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</si>
  <si>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</si>
  <si>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</si>
  <si>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</si>
  <si>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</si>
  <si>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</si>
  <si>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</si>
  <si>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</si>
  <si>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</si>
  <si>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</si>
  <si>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</si>
  <si>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</si>
  <si>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</si>
  <si>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</si>
  <si>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</si>
  <si>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</si>
  <si>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</si>
  <si>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</si>
  <si>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</si>
  <si>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</si>
  <si>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</si>
  <si>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</si>
  <si>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</si>
  <si>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</si>
  <si>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</si>
  <si>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</si>
  <si>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</si>
  <si>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</si>
  <si>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Расход</t>
  </si>
  <si>
    <t>ЕИ</t>
  </si>
  <si>
    <t>ЕИ/м2</t>
  </si>
  <si>
    <t>руб./ЕИ 
без НДС</t>
  </si>
  <si>
    <t>руб./ЕИ 
с НДС 20%</t>
  </si>
  <si>
    <t>руб./уп. 
без НДС</t>
  </si>
  <si>
    <t>руб./уп. 
с НДС 20%</t>
  </si>
  <si>
    <t>100519</t>
  </si>
  <si>
    <t>Стальной анкер Termoclip Стена-4 - 80 мм</t>
  </si>
  <si>
    <t>кор.</t>
  </si>
  <si>
    <t>шт.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</si>
  <si>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</si>
  <si>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</si>
  <si>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</si>
  <si>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</si>
  <si>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</si>
  <si>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</si>
  <si>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</si>
  <si>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</si>
  <si>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</si>
  <si>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</si>
  <si>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</si>
  <si>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133610</t>
  </si>
  <si>
    <t>Тарельчатый держатель Termoclip Стена-4</t>
  </si>
  <si>
    <t>50694</t>
  </si>
  <si>
    <t>Краска FT DÉCOR (белый)</t>
  </si>
  <si>
    <t>вед.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</si>
  <si>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</si>
  <si>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</si>
  <si>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</si>
  <si>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</si>
  <si>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</si>
  <si>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90610</t>
  </si>
  <si>
    <t xml:space="preserve">Клей CONLIT GLUE (Россия) </t>
  </si>
  <si>
    <t>--</t>
  </si>
  <si>
    <t>276973</t>
  </si>
  <si>
    <t>ROCKprotect 600 мм (50 м, ш = 600 мм)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</si>
  <si>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</si>
  <si>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</si>
  <si>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</si>
  <si>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</si>
  <si>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</si>
  <si>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</si>
  <si>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</si>
  <si>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</si>
  <si>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</si>
  <si>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</si>
  <si>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</si>
  <si>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</si>
  <si>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</si>
  <si>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</si>
  <si>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</si>
  <si>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</si>
  <si>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</si>
  <si>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</si>
  <si>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</si>
  <si>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</si>
  <si>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</si>
  <si>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</si>
  <si>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</si>
  <si>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</si>
  <si>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</si>
  <si>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</si>
  <si>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</si>
  <si>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</si>
  <si>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</si>
  <si>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</si>
  <si>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207835</t>
  </si>
  <si>
    <t>Лента стальная бандажная ЛС-1 19х0.9х30</t>
  </si>
  <si>
    <t>207838</t>
  </si>
  <si>
    <t>Лента стальная бандажная ЛС-1 25х0.9х30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</si>
  <si>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</si>
  <si>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</si>
  <si>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</si>
  <si>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</si>
  <si>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</si>
  <si>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</si>
  <si>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</si>
  <si>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</si>
  <si>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</si>
  <si>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</si>
  <si>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</si>
  <si>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</si>
  <si>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</si>
  <si>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</si>
  <si>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</si>
  <si>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</si>
  <si>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</si>
  <si>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</si>
  <si>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</si>
  <si>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</si>
  <si>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</si>
  <si>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</si>
  <si>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</si>
  <si>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</si>
  <si>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</si>
  <si>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</si>
  <si>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</si>
  <si>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</si>
  <si>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</si>
  <si>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</si>
  <si>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</si>
  <si>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</si>
  <si>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</si>
  <si>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</si>
  <si>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</si>
  <si>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</si>
  <si>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</si>
  <si>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</si>
  <si>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187527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</si>
  <si>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</si>
  <si>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</si>
  <si>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</si>
  <si>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</si>
  <si>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</si>
  <si>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</si>
  <si>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</si>
  <si>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</si>
  <si>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</si>
  <si>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</si>
  <si>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</si>
  <si>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</si>
  <si>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</si>
  <si>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</si>
  <si>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</si>
  <si>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</si>
  <si>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</si>
  <si>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</si>
  <si>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</si>
  <si>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Приварной элемент CD/PWP 2.7 ISOL - 25</t>
  </si>
  <si>
    <t>184135</t>
  </si>
  <si>
    <t>Приварной элемент CD/PWP 2.7 ISOL - 28</t>
  </si>
  <si>
    <t>184073</t>
  </si>
  <si>
    <t>Приварной элемент CD/PWP 2.7 ISOL - 38</t>
  </si>
  <si>
    <t>184136</t>
  </si>
  <si>
    <t>Приварной элемент CD/PWP 2.7 ISOL - 48</t>
  </si>
  <si>
    <t>186912</t>
  </si>
  <si>
    <t>Приварной элемент CD/PWP 2.7 ISOL - 58</t>
  </si>
  <si>
    <t>186941</t>
  </si>
  <si>
    <t>Приварной элемент CD/PWP 2.7 ISOL - 68</t>
  </si>
  <si>
    <t>186942</t>
  </si>
  <si>
    <t>Приварной элемент CD/PWP 2.7 ISOL - 80</t>
  </si>
  <si>
    <t>186943</t>
  </si>
  <si>
    <t>Приварной элемент CD/PWP 2.7 ISOL - 90</t>
  </si>
  <si>
    <t>186944</t>
  </si>
  <si>
    <t>Приварной элемент CD/PWP 2.7 ISOL - 100</t>
  </si>
  <si>
    <t>МИНИМАЛЬНЫЙ ЗАКАЗ</t>
  </si>
  <si>
    <t>ПРОИЗВОДСТВО*</t>
  </si>
  <si>
    <t>УПАКОВКА**</t>
  </si>
  <si>
    <t>Применение</t>
  </si>
  <si>
    <t>Размер плиты</t>
  </si>
  <si>
    <t>Толщины</t>
  </si>
  <si>
    <t>C, D</t>
  </si>
  <si>
    <t>рул.
или
пач.</t>
  </si>
  <si>
    <t>рул./пал.
или
пач./пал.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</si>
  <si>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indexed="2"/>
        <rFont val="Calibri"/>
        <scheme val="minor"/>
      </rPr>
      <t xml:space="preserve">
</t>
    </r>
    <r>
      <rPr>
        <b/>
        <sz val="12"/>
        <rFont val="Calibri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</si>
  <si>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t>Длина 2000-6000 мм (в зависимости от толщины); 
Ширина 1000 мм</t>
  </si>
  <si>
    <t>40-120 мм 
c шагом 10 мм</t>
  </si>
  <si>
    <t>80 рул.</t>
  </si>
  <si>
    <t>ДА</t>
  </si>
  <si>
    <t>ДА***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</si>
  <si>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</si>
  <si>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</si>
  <si>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indexed="2"/>
        <rFont val="Calibri"/>
        <scheme val="minor"/>
      </rPr>
      <t xml:space="preserve">
</t>
    </r>
    <r>
      <rPr>
        <b/>
        <sz val="12"/>
        <rFont val="Calibri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</si>
  <si>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</si>
  <si>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t>Длина 2000-7000 мм (в зависимости от толщины); 
Ширина 1000 мм</t>
  </si>
  <si>
    <t>25, 30-100 мм 
с шагом 10 мм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</si>
  <si>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</si>
  <si>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</si>
  <si>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</si>
  <si>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scheme val="minor"/>
      </rPr>
      <t>Маты выпускаются с односторонним покрытием сеткой из гальванизированной проволоки</t>
    </r>
  </si>
  <si>
    <t>Длина 2000-5000 мм (в зависимости от толщины); 
Ширина 1000 мм</t>
  </si>
  <si>
    <t>50-100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</si>
  <si>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scheme val="minor"/>
      </rPr>
      <t>Маты выпускаются с покрытием алюминиевой фольгой</t>
    </r>
  </si>
  <si>
    <t>Длина 2500-10000 мм (в зависимости от толщины); 
Ширина 1000 мм</t>
  </si>
  <si>
    <t>25, 20-100 мм 
с шагом 10 мм</t>
  </si>
  <si>
    <t>1 рул.</t>
  </si>
  <si>
    <t>24 рул.</t>
  </si>
  <si>
    <t>288 рул.</t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</si>
  <si>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scheme val="minor"/>
      </rPr>
      <t xml:space="preserve">
Монтаж продукции осуществляется при температуре от +5 до +35°С.</t>
    </r>
  </si>
  <si>
    <t>Длина 5000-10000 мм (в зависимости от толщины); 
Ширина 1000 мм</t>
  </si>
  <si>
    <t>20-50 мм 
с шагом 10 мм</t>
  </si>
  <si>
    <t>Теплоизоляция трубороводов различного назначения, промышленного и энергетического оборудования с температурой до 420°С.</t>
  </si>
  <si>
    <t>Длина 5000-4000 мм (в зависимости от толщины); 
Ширина 1000 мм</t>
  </si>
  <si>
    <t>50-90 мм 
с шагом 10 мм</t>
  </si>
  <si>
    <t>4.5 т</t>
  </si>
  <si>
    <t>6 т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</si>
  <si>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scheme val="minor"/>
      </rPr>
      <t>Маты выпускаются с покрытием алюминиевой фольгой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</si>
  <si>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</si>
  <si>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1000х600 мм</t>
  </si>
  <si>
    <t>30-200 мм 
с шагом 10 мм</t>
  </si>
  <si>
    <t>1 пач.</t>
  </si>
  <si>
    <r>
      <t xml:space="preserve">Тепло- огнезащита железобетнных плит перекрытий. 
</t>
    </r>
    <r>
      <rPr>
        <b/>
        <sz val="12"/>
        <rFont val="Calibri"/>
        <scheme val="minor"/>
      </rPr>
      <t xml:space="preserve">Плита с переменной плотностью
</t>
    </r>
    <r>
      <rPr>
        <sz val="11"/>
        <rFont val="Calibri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</si>
  <si>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80-200 мм 
с шагом 10 мм</t>
  </si>
  <si>
    <t>Огнезащитное решение для стальных конструкций (колонны, балки)
Применяется совместно с клеем CONLIT Glue</t>
  </si>
  <si>
    <t>25, 35, 30-100 мм 
с шагом 10 мм</t>
  </si>
  <si>
    <t>Теплоизоляция  промышленного оборудования,  воздуховодов, резервуаров с температурой до 400°С.</t>
  </si>
  <si>
    <t>50-200 мм 
с шагом 10 мм</t>
  </si>
  <si>
    <t>6 т (9 т ELA)</t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</si>
  <si>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scheme val="minor"/>
      </rPr>
      <t>Плиты кашируются алюминиевой фольгой</t>
    </r>
  </si>
  <si>
    <t>Теплоизоляция  промышленного оборудования, бойлеров, котлов,  воздуховодов, резервуаров с температурой до 450°С.</t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</si>
  <si>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scheme val="minor"/>
      </rPr>
      <t>Плиты кашируются алюминиевой фольгой</t>
    </r>
  </si>
  <si>
    <t>Теплоизоляция  промышленного оборудования, бойлеров, котлов,  воздуховодов, резервуаров с температурой до 650°С.</t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</si>
  <si>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scheme val="minor"/>
      </rPr>
      <t>Плиты кашируются алюминиевой фольгой</t>
    </r>
  </si>
  <si>
    <t>Теплоизоляция  промышленного оборудования, бойлеров, котлов,  воздуховодов, резервуаров с температурой до 680°С.</t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</si>
  <si>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scheme val="minor"/>
      </rPr>
      <t>Плиты кашируются алюминиевой фольгой</t>
    </r>
  </si>
  <si>
    <t>50-180 мм 
с шагом 10 мм</t>
  </si>
  <si>
    <t>Теплоизоляция  промышленного оборудования, бойлеров, котлов,  воздуховодов, резервуаров с температурой до 700°С.</t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</si>
  <si>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scheme val="minor"/>
      </rPr>
      <t>Плиты кашируются алюминиевой фольгой</t>
    </r>
  </si>
  <si>
    <t>50-130 мм 
с шагом 10 мм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</si>
  <si>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</si>
  <si>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30-140 мм 
с шагом 10 мм</t>
  </si>
  <si>
    <t>9 т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</si>
  <si>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</si>
  <si>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25, 30-80 мм 
с шагом 10 мм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</si>
  <si>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</si>
  <si>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 xml:space="preserve">50, 100 мм </t>
  </si>
  <si>
    <t>4 т</t>
  </si>
  <si>
    <t>30, 50 мм</t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</si>
  <si>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scheme val="minor"/>
      </rPr>
      <t xml:space="preserve">Плиты покрыты стеклохолстом с </t>
    </r>
    <r>
      <rPr>
        <b/>
        <u/>
        <sz val="12"/>
        <rFont val="Calibri"/>
        <scheme val="minor"/>
      </rPr>
      <t>одной</t>
    </r>
    <r>
      <rPr>
        <b/>
        <sz val="12"/>
        <rFont val="Calibri"/>
        <scheme val="minor"/>
      </rPr>
      <t xml:space="preserve"> стороны</t>
    </r>
  </si>
  <si>
    <t>15, 25, 35, 20-80 мм 
с шагом 10 мм</t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</si>
  <si>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scheme val="minor"/>
      </rPr>
      <t xml:space="preserve">Плиты покрыты стеклохолстом c </t>
    </r>
    <r>
      <rPr>
        <b/>
        <u/>
        <sz val="12"/>
        <rFont val="Calibri"/>
        <scheme val="minor"/>
      </rPr>
      <t>двух</t>
    </r>
    <r>
      <rPr>
        <b/>
        <sz val="12"/>
        <rFont val="Calibri"/>
        <scheme val="minor"/>
      </rPr>
      <t xml:space="preserve"> сторон</t>
    </r>
  </si>
  <si>
    <t>50, 100 мм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</si>
  <si>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</si>
  <si>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</si>
  <si>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</si>
  <si>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</si>
  <si>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scheme val="minor"/>
      </rPr>
      <t xml:space="preserve">Цилиндры кашируются алюминиевой фольгой </t>
    </r>
  </si>
  <si>
    <t>Тепловая изоляция технологических трубопроводов с температурой до 680°С</t>
  </si>
  <si>
    <t>Телефон</t>
  </si>
  <si>
    <t>Почта</t>
  </si>
  <si>
    <t>Сайт</t>
  </si>
  <si>
    <t>7 (499) 110-50-18</t>
  </si>
  <si>
    <t>sale@tex-izol.ru</t>
  </si>
  <si>
    <t>https://tex-izol.ru/</t>
  </si>
</sst>
</file>

<file path=xl/styles.xml><?xml version="1.0" encoding="utf-8"?>
<styleSheet xmlns="http://schemas.openxmlformats.org/spreadsheetml/2006/main">
  <numFmts count="4">
    <numFmt numFmtId="164" formatCode="###,000"/>
    <numFmt numFmtId="165" formatCode=";;;&quot;Total&quot;"/>
    <numFmt numFmtId="166" formatCode="#,##0.000"/>
    <numFmt numFmtId="167" formatCode="0.0%"/>
  </numFmts>
  <fonts count="3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0"/>
      <name val="Arial Cyr"/>
    </font>
    <font>
      <sz val="10"/>
      <name val="Arial"/>
    </font>
    <font>
      <sz val="8"/>
      <color theme="0"/>
      <name val="Arial"/>
    </font>
    <font>
      <sz val="8"/>
      <color indexed="64"/>
      <name val="Arial"/>
    </font>
    <font>
      <b/>
      <sz val="8"/>
      <color indexed="64"/>
      <name val="Arial"/>
    </font>
    <font>
      <u/>
      <sz val="10"/>
      <color theme="10"/>
      <name val="Arial"/>
    </font>
    <font>
      <sz val="10"/>
      <name val="Calibri"/>
      <scheme val="minor"/>
    </font>
    <font>
      <b/>
      <sz val="18"/>
      <name val="Calibri"/>
      <scheme val="minor"/>
    </font>
    <font>
      <b/>
      <sz val="20"/>
      <name val="Calibri"/>
      <scheme val="minor"/>
    </font>
    <font>
      <b/>
      <sz val="14"/>
      <name val="Calibri"/>
      <scheme val="minor"/>
    </font>
    <font>
      <sz val="16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1"/>
      <name val="Calibri"/>
      <scheme val="minor"/>
    </font>
    <font>
      <sz val="12"/>
      <color theme="0" tint="-0.34998626667073579"/>
      <name val="Calibri"/>
      <scheme val="minor"/>
    </font>
    <font>
      <sz val="11"/>
      <color indexed="2"/>
      <name val="Calibri"/>
      <scheme val="minor"/>
    </font>
    <font>
      <b/>
      <sz val="22"/>
      <name val="Calibri"/>
      <scheme val="minor"/>
    </font>
    <font>
      <b/>
      <sz val="11"/>
      <name val="Calibri"/>
      <scheme val="minor"/>
    </font>
    <font>
      <b/>
      <sz val="11"/>
      <color theme="0"/>
      <name val="Calibri"/>
      <scheme val="minor"/>
    </font>
    <font>
      <sz val="11"/>
      <color theme="0" tint="-0.34998626667073579"/>
      <name val="Calibri"/>
      <scheme val="minor"/>
    </font>
    <font>
      <i/>
      <sz val="11"/>
      <color theme="0" tint="-0.499984740745262"/>
      <name val="Calibri"/>
      <scheme val="minor"/>
    </font>
    <font>
      <b/>
      <sz val="11"/>
      <color theme="1" tint="0.249977111117893"/>
      <name val="Calibri"/>
      <scheme val="minor"/>
    </font>
    <font>
      <b/>
      <sz val="11"/>
      <color rgb="FFC00000"/>
      <name val="Calibri"/>
      <scheme val="minor"/>
    </font>
    <font>
      <b/>
      <i/>
      <sz val="11"/>
      <color theme="0" tint="-0.34998626667073579"/>
      <name val="Calibri"/>
      <scheme val="minor"/>
    </font>
    <font>
      <i/>
      <sz val="11"/>
      <color theme="0" tint="-0.34998626667073579"/>
      <name val="Calibri"/>
      <scheme val="minor"/>
    </font>
    <font>
      <sz val="14"/>
      <name val="Calibri"/>
      <scheme val="minor"/>
    </font>
    <font>
      <b/>
      <sz val="24"/>
      <name val="Calibri"/>
      <scheme val="minor"/>
    </font>
    <font>
      <b/>
      <sz val="10.5"/>
      <name val="Calibri"/>
      <scheme val="minor"/>
    </font>
    <font>
      <sz val="10.5"/>
      <color theme="0" tint="-0.34998626667073579"/>
      <name val="Calibri"/>
      <scheme val="minor"/>
    </font>
    <font>
      <sz val="11"/>
      <color theme="1"/>
      <name val="Calibri"/>
      <scheme val="minor"/>
    </font>
    <font>
      <b/>
      <u/>
      <sz val="12"/>
      <name val="Calibri"/>
      <scheme val="minor"/>
    </font>
    <font>
      <sz val="18"/>
      <name val="Calibri"/>
      <family val="2"/>
      <charset val="204"/>
      <scheme val="minor"/>
    </font>
    <font>
      <u/>
      <sz val="18"/>
      <color theme="1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D20014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00000"/>
        <bgColor rgb="FFC00000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/>
    <xf numFmtId="0" fontId="2" fillId="0" borderId="0"/>
    <xf numFmtId="0" fontId="3" fillId="0" borderId="0"/>
    <xf numFmtId="0" fontId="31" fillId="0" borderId="0"/>
    <xf numFmtId="0" fontId="2" fillId="0" borderId="0"/>
    <xf numFmtId="0" fontId="2" fillId="0" borderId="0"/>
    <xf numFmtId="0" fontId="4" fillId="2" borderId="0" applyNumberFormat="0">
      <alignment horizontal="left" vertical="center"/>
    </xf>
    <xf numFmtId="164" fontId="5" fillId="3" borderId="0" applyNumberFormat="0">
      <alignment horizontal="left" vertical="center"/>
    </xf>
    <xf numFmtId="165" fontId="6" fillId="4" borderId="0">
      <alignment horizontal="left" vertical="center"/>
    </xf>
    <xf numFmtId="0" fontId="7" fillId="0" borderId="0" applyNumberFormat="0" applyFill="0" applyBorder="0"/>
    <xf numFmtId="0" fontId="31" fillId="0" borderId="0"/>
    <xf numFmtId="0" fontId="31" fillId="0" borderId="0"/>
    <xf numFmtId="9" fontId="31" fillId="0" borderId="0" applyFont="0" applyFill="0" applyBorder="0"/>
  </cellStyleXfs>
  <cellXfs count="383">
    <xf numFmtId="0" fontId="0" fillId="0" borderId="0" xfId="0"/>
    <xf numFmtId="0" fontId="8" fillId="0" borderId="0" xfId="2" applyFont="1"/>
    <xf numFmtId="0" fontId="8" fillId="5" borderId="0" xfId="2" applyFont="1" applyFill="1"/>
    <xf numFmtId="14" fontId="11" fillId="6" borderId="0" xfId="6" applyNumberFormat="1" applyFont="1" applyFill="1" applyAlignment="1">
      <alignment horizontal="center" vertical="top"/>
    </xf>
    <xf numFmtId="0" fontId="12" fillId="0" borderId="0" xfId="2" applyFont="1"/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4" fillId="5" borderId="0" xfId="2" applyFont="1" applyFill="1" applyAlignment="1">
      <alignment horizontal="left" vertical="center" indent="1"/>
    </xf>
    <xf numFmtId="0" fontId="15" fillId="0" borderId="0" xfId="2" applyFont="1"/>
    <xf numFmtId="0" fontId="14" fillId="0" borderId="6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0" fontId="7" fillId="0" borderId="6" xfId="10" quotePrefix="1" applyFont="1" applyBorder="1" applyAlignment="1">
      <alignment horizontal="center" vertical="center"/>
    </xf>
    <xf numFmtId="0" fontId="7" fillId="0" borderId="7" xfId="1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wrapText="1" indent="1"/>
    </xf>
    <xf numFmtId="0" fontId="7" fillId="0" borderId="8" xfId="10" applyFont="1" applyBorder="1" applyAlignment="1">
      <alignment horizontal="center" vertical="center" wrapText="1"/>
    </xf>
    <xf numFmtId="0" fontId="7" fillId="0" borderId="9" xfId="10" applyFont="1" applyBorder="1" applyAlignment="1">
      <alignment horizontal="center" vertical="center" wrapText="1"/>
    </xf>
    <xf numFmtId="0" fontId="15" fillId="5" borderId="0" xfId="2" applyFont="1" applyFill="1"/>
    <xf numFmtId="0" fontId="7" fillId="0" borderId="8" xfId="10" quotePrefix="1" applyFont="1" applyBorder="1" applyAlignment="1">
      <alignment horizontal="center" vertical="center"/>
    </xf>
    <xf numFmtId="0" fontId="17" fillId="5" borderId="0" xfId="2" applyFont="1" applyFill="1"/>
    <xf numFmtId="0" fontId="16" fillId="0" borderId="10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7" fillId="0" borderId="10" xfId="10" quotePrefix="1" applyFont="1" applyBorder="1" applyAlignment="1">
      <alignment horizontal="center" vertical="center"/>
    </xf>
    <xf numFmtId="0" fontId="7" fillId="0" borderId="11" xfId="1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7" fillId="0" borderId="12" xfId="10" quotePrefix="1" applyFont="1" applyBorder="1" applyAlignment="1">
      <alignment horizontal="center" vertical="center"/>
    </xf>
    <xf numFmtId="0" fontId="7" fillId="0" borderId="13" xfId="1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7" fillId="0" borderId="14" xfId="10" quotePrefix="1" applyFont="1" applyBorder="1" applyAlignment="1">
      <alignment horizontal="center" vertical="center"/>
    </xf>
    <xf numFmtId="0" fontId="7" fillId="0" borderId="15" xfId="1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7" fillId="0" borderId="4" xfId="10" quotePrefix="1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center" vertical="center"/>
    </xf>
    <xf numFmtId="0" fontId="7" fillId="0" borderId="8" xfId="10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center"/>
    </xf>
    <xf numFmtId="0" fontId="14" fillId="5" borderId="0" xfId="2" applyFont="1" applyFill="1"/>
    <xf numFmtId="0" fontId="13" fillId="7" borderId="1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7" fillId="0" borderId="18" xfId="10" applyFont="1" applyBorder="1" applyAlignment="1">
      <alignment horizontal="center" vertical="center"/>
    </xf>
    <xf numFmtId="0" fontId="7" fillId="0" borderId="19" xfId="10" applyFont="1" applyBorder="1" applyAlignment="1">
      <alignment horizontal="center" vertical="center"/>
    </xf>
    <xf numFmtId="0" fontId="7" fillId="0" borderId="20" xfId="10" applyFont="1" applyBorder="1" applyAlignment="1">
      <alignment horizontal="center" vertical="center"/>
    </xf>
    <xf numFmtId="0" fontId="7" fillId="0" borderId="21" xfId="10" applyFont="1" applyBorder="1" applyAlignment="1">
      <alignment horizontal="center" vertical="center"/>
    </xf>
    <xf numFmtId="0" fontId="7" fillId="0" borderId="22" xfId="10" applyFont="1" applyBorder="1" applyAlignment="1">
      <alignment horizontal="center" vertical="center"/>
    </xf>
    <xf numFmtId="0" fontId="13" fillId="5" borderId="0" xfId="2" applyFont="1" applyFill="1" applyAlignment="1">
      <alignment horizontal="right" indent="1"/>
    </xf>
    <xf numFmtId="0" fontId="14" fillId="5" borderId="0" xfId="2" applyFont="1" applyFill="1" applyAlignment="1">
      <alignment horizontal="right" indent="1"/>
    </xf>
    <xf numFmtId="0" fontId="7" fillId="5" borderId="0" xfId="10" applyFont="1" applyFill="1" applyAlignment="1">
      <alignment horizontal="right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9" fillId="5" borderId="0" xfId="0" applyFont="1" applyFill="1" applyAlignment="1">
      <alignment horizontal="center"/>
    </xf>
    <xf numFmtId="4" fontId="15" fillId="5" borderId="0" xfId="0" applyNumberFormat="1" applyFont="1" applyFill="1" applyAlignment="1">
      <alignment horizontal="center" vertical="center"/>
    </xf>
    <xf numFmtId="14" fontId="18" fillId="0" borderId="0" xfId="6" applyNumberFormat="1" applyFont="1" applyAlignment="1">
      <alignment horizontal="center" vertical="top"/>
    </xf>
    <xf numFmtId="3" fontId="15" fillId="5" borderId="0" xfId="0" applyNumberFormat="1" applyFont="1" applyFill="1" applyAlignment="1">
      <alignment horizontal="center" vertical="center"/>
    </xf>
    <xf numFmtId="166" fontId="15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left" vertical="center" indent="1"/>
    </xf>
    <xf numFmtId="0" fontId="15" fillId="5" borderId="0" xfId="0" applyFont="1" applyFill="1" applyAlignment="1">
      <alignment horizontal="left" vertical="center" indent="1"/>
    </xf>
    <xf numFmtId="4" fontId="15" fillId="5" borderId="0" xfId="0" applyNumberFormat="1" applyFont="1" applyFill="1" applyAlignment="1">
      <alignment horizontal="right" vertical="center" indent="1"/>
    </xf>
    <xf numFmtId="0" fontId="20" fillId="8" borderId="23" xfId="6" applyFont="1" applyFill="1" applyBorder="1" applyAlignment="1">
      <alignment horizontal="center" vertical="center"/>
    </xf>
    <xf numFmtId="167" fontId="19" fillId="9" borderId="24" xfId="6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4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4" fontId="19" fillId="9" borderId="34" xfId="0" applyNumberFormat="1" applyFont="1" applyFill="1" applyBorder="1" applyAlignment="1">
      <alignment horizontal="center" vertical="center" wrapText="1"/>
    </xf>
    <xf numFmtId="166" fontId="19" fillId="9" borderId="34" xfId="0" applyNumberFormat="1" applyFont="1" applyFill="1" applyBorder="1" applyAlignment="1">
      <alignment horizontal="center" vertical="center" wrapText="1"/>
    </xf>
    <xf numFmtId="4" fontId="19" fillId="9" borderId="5" xfId="0" applyNumberFormat="1" applyFont="1" applyFill="1" applyBorder="1" applyAlignment="1">
      <alignment horizontal="center" vertical="center" wrapText="1"/>
    </xf>
    <xf numFmtId="3" fontId="19" fillId="11" borderId="4" xfId="0" applyNumberFormat="1" applyFont="1" applyFill="1" applyBorder="1" applyAlignment="1">
      <alignment horizontal="center" vertical="center" wrapText="1"/>
    </xf>
    <xf numFmtId="4" fontId="19" fillId="11" borderId="34" xfId="0" applyNumberFormat="1" applyFont="1" applyFill="1" applyBorder="1" applyAlignment="1">
      <alignment horizontal="center" vertical="center" wrapText="1"/>
    </xf>
    <xf numFmtId="166" fontId="19" fillId="11" borderId="34" xfId="0" applyNumberFormat="1" applyFont="1" applyFill="1" applyBorder="1" applyAlignment="1">
      <alignment horizontal="center" vertical="center" wrapText="1"/>
    </xf>
    <xf numFmtId="4" fontId="19" fillId="7" borderId="4" xfId="0" applyNumberFormat="1" applyFont="1" applyFill="1" applyBorder="1" applyAlignment="1">
      <alignment horizontal="center" vertical="center" wrapText="1"/>
    </xf>
    <xf numFmtId="4" fontId="19" fillId="7" borderId="34" xfId="0" applyNumberFormat="1" applyFont="1" applyFill="1" applyBorder="1" applyAlignment="1">
      <alignment horizontal="center" vertical="center" wrapText="1"/>
    </xf>
    <xf numFmtId="166" fontId="19" fillId="7" borderId="34" xfId="0" applyNumberFormat="1" applyFont="1" applyFill="1" applyBorder="1" applyAlignment="1">
      <alignment horizontal="center" vertical="center" wrapText="1"/>
    </xf>
    <xf numFmtId="4" fontId="19" fillId="7" borderId="5" xfId="0" applyNumberFormat="1" applyFont="1" applyFill="1" applyBorder="1" applyAlignment="1">
      <alignment horizontal="center" vertical="center" wrapText="1"/>
    </xf>
    <xf numFmtId="4" fontId="19" fillId="12" borderId="4" xfId="0" applyNumberFormat="1" applyFont="1" applyFill="1" applyBorder="1" applyAlignment="1">
      <alignment horizontal="center" vertical="center" wrapText="1"/>
    </xf>
    <xf numFmtId="4" fontId="19" fillId="12" borderId="36" xfId="0" applyNumberFormat="1" applyFont="1" applyFill="1" applyBorder="1" applyAlignment="1">
      <alignment horizontal="center" vertical="center" wrapText="1"/>
    </xf>
    <xf numFmtId="4" fontId="19" fillId="12" borderId="37" xfId="0" applyNumberFormat="1" applyFont="1" applyFill="1" applyBorder="1" applyAlignment="1">
      <alignment horizontal="center" vertical="center" wrapText="1"/>
    </xf>
    <xf numFmtId="4" fontId="19" fillId="12" borderId="5" xfId="0" applyNumberFormat="1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4" fontId="19" fillId="7" borderId="24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9" fillId="0" borderId="38" xfId="0" quotePrefix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2" fontId="15" fillId="0" borderId="6" xfId="0" applyNumberFormat="1" applyFont="1" applyBorder="1" applyAlignment="1">
      <alignment horizontal="center" vertical="center"/>
    </xf>
    <xf numFmtId="2" fontId="15" fillId="0" borderId="38" xfId="0" applyNumberFormat="1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166" fontId="15" fillId="0" borderId="38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3" fontId="15" fillId="0" borderId="38" xfId="12" applyNumberFormat="1" applyFont="1" applyBorder="1" applyAlignment="1">
      <alignment horizontal="center" vertical="center" wrapText="1"/>
    </xf>
    <xf numFmtId="4" fontId="15" fillId="0" borderId="38" xfId="2" applyNumberFormat="1" applyFont="1" applyBorder="1" applyAlignment="1">
      <alignment horizontal="center" vertical="center"/>
    </xf>
    <xf numFmtId="166" fontId="15" fillId="0" borderId="38" xfId="2" applyNumberFormat="1" applyFont="1" applyBorder="1" applyAlignment="1">
      <alignment horizontal="center" vertical="center"/>
    </xf>
    <xf numFmtId="4" fontId="15" fillId="0" borderId="7" xfId="2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horizontal="center" vertical="center"/>
    </xf>
    <xf numFmtId="167" fontId="15" fillId="0" borderId="0" xfId="13" applyNumberFormat="1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9" fillId="0" borderId="42" xfId="0" quotePrefix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2" fontId="15" fillId="0" borderId="8" xfId="0" applyNumberFormat="1" applyFont="1" applyBorder="1" applyAlignment="1">
      <alignment horizontal="center" vertical="center"/>
    </xf>
    <xf numFmtId="2" fontId="15" fillId="0" borderId="42" xfId="0" applyNumberFormat="1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4" fontId="15" fillId="0" borderId="42" xfId="0" applyNumberFormat="1" applyFont="1" applyBorder="1" applyAlignment="1">
      <alignment horizontal="center" vertical="center"/>
    </xf>
    <xf numFmtId="166" fontId="15" fillId="0" borderId="42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 wrapText="1"/>
    </xf>
    <xf numFmtId="3" fontId="15" fillId="0" borderId="42" xfId="12" applyNumberFormat="1" applyFont="1" applyBorder="1" applyAlignment="1">
      <alignment horizontal="center" vertical="center" wrapText="1"/>
    </xf>
    <xf numFmtId="4" fontId="15" fillId="0" borderId="42" xfId="2" applyNumberFormat="1" applyFont="1" applyBorder="1" applyAlignment="1">
      <alignment horizontal="center" vertical="center"/>
    </xf>
    <xf numFmtId="166" fontId="15" fillId="0" borderId="42" xfId="2" applyNumberFormat="1" applyFont="1" applyBorder="1" applyAlignment="1">
      <alignment horizontal="center" vertical="center"/>
    </xf>
    <xf numFmtId="4" fontId="15" fillId="0" borderId="9" xfId="2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4" fontId="19" fillId="0" borderId="44" xfId="0" applyNumberFormat="1" applyFont="1" applyBorder="1" applyAlignment="1">
      <alignment horizontal="center" vertical="center"/>
    </xf>
    <xf numFmtId="4" fontId="15" fillId="0" borderId="45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5" fillId="14" borderId="42" xfId="0" applyFont="1" applyFill="1" applyBorder="1" applyAlignment="1">
      <alignment horizontal="center" vertical="center"/>
    </xf>
    <xf numFmtId="0" fontId="21" fillId="14" borderId="42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9" fillId="0" borderId="46" xfId="0" quotePrefix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2" fontId="15" fillId="0" borderId="10" xfId="0" applyNumberFormat="1" applyFont="1" applyBorder="1" applyAlignment="1">
      <alignment horizontal="center" vertical="center"/>
    </xf>
    <xf numFmtId="2" fontId="15" fillId="0" borderId="46" xfId="0" applyNumberFormat="1" applyFont="1" applyBorder="1" applyAlignment="1">
      <alignment horizontal="center" vertical="center"/>
    </xf>
    <xf numFmtId="2" fontId="15" fillId="0" borderId="47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5" fillId="0" borderId="10" xfId="0" quotePrefix="1" applyFont="1" applyBorder="1" applyAlignment="1">
      <alignment horizontal="center" vertical="center"/>
    </xf>
    <xf numFmtId="4" fontId="15" fillId="0" borderId="46" xfId="0" applyNumberFormat="1" applyFont="1" applyBorder="1" applyAlignment="1">
      <alignment horizontal="center" vertical="center"/>
    </xf>
    <xf numFmtId="166" fontId="15" fillId="0" borderId="46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 wrapText="1"/>
    </xf>
    <xf numFmtId="3" fontId="15" fillId="0" borderId="46" xfId="12" applyNumberFormat="1" applyFont="1" applyBorder="1" applyAlignment="1">
      <alignment horizontal="center" vertical="center" wrapText="1"/>
    </xf>
    <xf numFmtId="4" fontId="15" fillId="0" borderId="46" xfId="2" applyNumberFormat="1" applyFont="1" applyBorder="1" applyAlignment="1">
      <alignment horizontal="center" vertical="center"/>
    </xf>
    <xf numFmtId="166" fontId="15" fillId="0" borderId="46" xfId="2" applyNumberFormat="1" applyFont="1" applyBorder="1" applyAlignment="1">
      <alignment horizontal="center" vertical="center"/>
    </xf>
    <xf numFmtId="4" fontId="15" fillId="0" borderId="11" xfId="2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9" fillId="0" borderId="48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9" fillId="0" borderId="50" xfId="0" quotePrefix="1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2" fontId="15" fillId="0" borderId="12" xfId="0" applyNumberFormat="1" applyFont="1" applyBorder="1" applyAlignment="1">
      <alignment horizontal="center" vertical="center"/>
    </xf>
    <xf numFmtId="2" fontId="15" fillId="0" borderId="50" xfId="0" applyNumberFormat="1" applyFont="1" applyBorder="1" applyAlignment="1">
      <alignment horizontal="center" vertical="center"/>
    </xf>
    <xf numFmtId="2" fontId="15" fillId="0" borderId="51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5" fillId="0" borderId="12" xfId="0" quotePrefix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166" fontId="15" fillId="0" borderId="5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3" fontId="15" fillId="0" borderId="50" xfId="12" applyNumberFormat="1" applyFont="1" applyBorder="1" applyAlignment="1">
      <alignment horizontal="center" vertical="center" wrapText="1"/>
    </xf>
    <xf numFmtId="4" fontId="15" fillId="0" borderId="50" xfId="2" applyNumberFormat="1" applyFont="1" applyBorder="1" applyAlignment="1">
      <alignment horizontal="center" vertical="center"/>
    </xf>
    <xf numFmtId="166" fontId="15" fillId="0" borderId="50" xfId="2" applyNumberFormat="1" applyFont="1" applyBorder="1" applyAlignment="1">
      <alignment horizontal="center" vertical="center"/>
    </xf>
    <xf numFmtId="4" fontId="15" fillId="0" borderId="13" xfId="2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9" fillId="0" borderId="52" xfId="0" applyNumberFormat="1" applyFont="1" applyBorder="1" applyAlignment="1">
      <alignment horizontal="center" vertical="center"/>
    </xf>
    <xf numFmtId="4" fontId="15" fillId="0" borderId="5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0" fontId="19" fillId="15" borderId="42" xfId="0" quotePrefix="1" applyFont="1" applyFill="1" applyBorder="1" applyAlignment="1">
      <alignment horizontal="center" vertical="center" wrapText="1"/>
    </xf>
    <xf numFmtId="0" fontId="19" fillId="15" borderId="42" xfId="0" applyFont="1" applyFill="1" applyBorder="1" applyAlignment="1">
      <alignment horizontal="left" vertical="center" wrapText="1" indent="1"/>
    </xf>
    <xf numFmtId="3" fontId="15" fillId="16" borderId="8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9" fillId="0" borderId="54" xfId="0" quotePrefix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wrapText="1" indent="1"/>
    </xf>
    <xf numFmtId="2" fontId="15" fillId="0" borderId="1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 vertical="center"/>
    </xf>
    <xf numFmtId="2" fontId="15" fillId="0" borderId="5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15" fillId="0" borderId="14" xfId="0" quotePrefix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/>
    </xf>
    <xf numFmtId="166" fontId="15" fillId="0" borderId="5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 wrapText="1"/>
    </xf>
    <xf numFmtId="3" fontId="15" fillId="0" borderId="54" xfId="12" applyNumberFormat="1" applyFont="1" applyBorder="1" applyAlignment="1">
      <alignment horizontal="center" vertical="center" wrapText="1"/>
    </xf>
    <xf numFmtId="4" fontId="15" fillId="0" borderId="54" xfId="2" applyNumberFormat="1" applyFont="1" applyBorder="1" applyAlignment="1">
      <alignment horizontal="center" vertical="center"/>
    </xf>
    <xf numFmtId="166" fontId="15" fillId="0" borderId="54" xfId="2" applyNumberFormat="1" applyFont="1" applyBorder="1" applyAlignment="1">
      <alignment horizontal="center" vertical="center"/>
    </xf>
    <xf numFmtId="4" fontId="15" fillId="0" borderId="15" xfId="2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9" fillId="0" borderId="56" xfId="0" applyNumberFormat="1" applyFont="1" applyBorder="1" applyAlignment="1">
      <alignment horizontal="center" vertical="center"/>
    </xf>
    <xf numFmtId="4" fontId="15" fillId="0" borderId="57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0" fontId="22" fillId="0" borderId="42" xfId="0" quotePrefix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22" fillId="0" borderId="54" xfId="0" quotePrefix="1" applyFont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5" fillId="16" borderId="9" xfId="0" applyFont="1" applyFill="1" applyBorder="1" applyAlignment="1">
      <alignment horizontal="left" vertical="center" wrapText="1" indent="1"/>
    </xf>
    <xf numFmtId="3" fontId="15" fillId="16" borderId="42" xfId="12" applyNumberFormat="1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left" vertical="center" wrapText="1" indent="1"/>
    </xf>
    <xf numFmtId="3" fontId="15" fillId="16" borderId="10" xfId="0" applyNumberFormat="1" applyFont="1" applyFill="1" applyBorder="1" applyAlignment="1">
      <alignment horizontal="center" vertical="center"/>
    </xf>
    <xf numFmtId="3" fontId="15" fillId="16" borderId="46" xfId="12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20" fillId="8" borderId="0" xfId="6" applyFont="1" applyFill="1" applyAlignment="1">
      <alignment horizontal="center" vertical="center"/>
    </xf>
    <xf numFmtId="167" fontId="19" fillId="9" borderId="0" xfId="6" applyNumberFormat="1" applyFont="1" applyFill="1" applyAlignment="1">
      <alignment horizontal="center" vertical="center"/>
    </xf>
    <xf numFmtId="4" fontId="19" fillId="12" borderId="0" xfId="0" applyNumberFormat="1" applyFont="1" applyFill="1" applyAlignment="1">
      <alignment horizontal="center" vertical="center"/>
    </xf>
    <xf numFmtId="4" fontId="19" fillId="12" borderId="0" xfId="0" applyNumberFormat="1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23" fillId="0" borderId="42" xfId="0" quotePrefix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 indent="1"/>
    </xf>
    <xf numFmtId="0" fontId="24" fillId="7" borderId="8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0" fontId="15" fillId="17" borderId="8" xfId="0" applyFont="1" applyFill="1" applyBorder="1" applyAlignment="1">
      <alignment horizontal="center" vertical="center" wrapText="1"/>
    </xf>
    <xf numFmtId="4" fontId="25" fillId="0" borderId="45" xfId="0" applyNumberFormat="1" applyFont="1" applyBorder="1" applyAlignment="1">
      <alignment horizontal="center" vertical="center"/>
    </xf>
    <xf numFmtId="0" fontId="26" fillId="0" borderId="42" xfId="0" quotePrefix="1" applyFont="1" applyBorder="1" applyAlignment="1">
      <alignment horizontal="center" vertical="center" wrapText="1"/>
    </xf>
    <xf numFmtId="9" fontId="15" fillId="0" borderId="0" xfId="13" applyNumberFormat="1" applyFont="1" applyAlignment="1">
      <alignment horizontal="center" vertical="center"/>
    </xf>
    <xf numFmtId="0" fontId="27" fillId="0" borderId="0" xfId="6" applyFont="1" applyAlignment="1">
      <alignment vertical="top"/>
    </xf>
    <xf numFmtId="0" fontId="27" fillId="0" borderId="0" xfId="13" applyNumberFormat="1" applyFont="1" applyAlignment="1">
      <alignment vertical="top"/>
    </xf>
    <xf numFmtId="0" fontId="15" fillId="7" borderId="3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3" fontId="15" fillId="7" borderId="62" xfId="0" applyNumberFormat="1" applyFont="1" applyFill="1" applyBorder="1" applyAlignment="1">
      <alignment horizontal="center" vertical="center" wrapText="1"/>
    </xf>
    <xf numFmtId="0" fontId="15" fillId="7" borderId="63" xfId="0" applyFont="1" applyFill="1" applyBorder="1" applyAlignment="1">
      <alignment horizontal="center" vertical="center" wrapText="1"/>
    </xf>
    <xf numFmtId="0" fontId="15" fillId="7" borderId="64" xfId="0" applyFont="1" applyFill="1" applyBorder="1" applyAlignment="1">
      <alignment horizontal="center" vertical="center" wrapText="1"/>
    </xf>
    <xf numFmtId="4" fontId="19" fillId="12" borderId="16" xfId="0" applyNumberFormat="1" applyFont="1" applyFill="1" applyBorder="1" applyAlignment="1">
      <alignment horizontal="center" vertical="center" wrapText="1"/>
    </xf>
    <xf numFmtId="4" fontId="19" fillId="12" borderId="65" xfId="0" applyNumberFormat="1" applyFont="1" applyFill="1" applyBorder="1" applyAlignment="1">
      <alignment horizontal="center" vertical="center" wrapText="1"/>
    </xf>
    <xf numFmtId="4" fontId="19" fillId="12" borderId="66" xfId="0" applyNumberFormat="1" applyFont="1" applyFill="1" applyBorder="1" applyAlignment="1">
      <alignment horizontal="center" vertical="center" wrapText="1"/>
    </xf>
    <xf numFmtId="4" fontId="19" fillId="12" borderId="17" xfId="0" applyNumberFormat="1" applyFont="1" applyFill="1" applyBorder="1" applyAlignment="1">
      <alignment horizontal="center" vertical="center" wrapText="1"/>
    </xf>
    <xf numFmtId="4" fontId="19" fillId="7" borderId="23" xfId="0" applyNumberFormat="1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left" vertical="center" wrapText="1" indent="1"/>
    </xf>
    <xf numFmtId="3" fontId="15" fillId="0" borderId="6" xfId="12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4" fontId="15" fillId="0" borderId="41" xfId="2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left" vertical="center" wrapText="1" indent="1"/>
    </xf>
    <xf numFmtId="3" fontId="15" fillId="0" borderId="8" xfId="12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4" fontId="15" fillId="0" borderId="45" xfId="2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left" vertical="center" wrapText="1" indent="1"/>
    </xf>
    <xf numFmtId="3" fontId="15" fillId="0" borderId="14" xfId="12" applyNumberFormat="1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/>
    </xf>
    <xf numFmtId="4" fontId="15" fillId="0" borderId="57" xfId="2" applyNumberFormat="1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 indent="1"/>
    </xf>
    <xf numFmtId="3" fontId="15" fillId="0" borderId="12" xfId="12" applyNumberFormat="1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/>
    </xf>
    <xf numFmtId="4" fontId="15" fillId="0" borderId="53" xfId="2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left" vertical="center" wrapText="1" indent="1"/>
    </xf>
    <xf numFmtId="3" fontId="15" fillId="0" borderId="10" xfId="1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4" fontId="15" fillId="0" borderId="49" xfId="2" applyNumberFormat="1" applyFont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5" fillId="18" borderId="38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18" borderId="42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2" fontId="15" fillId="0" borderId="69" xfId="0" applyNumberFormat="1" applyFont="1" applyBorder="1" applyAlignment="1">
      <alignment horizontal="center" vertical="center"/>
    </xf>
    <xf numFmtId="2" fontId="15" fillId="0" borderId="67" xfId="0" applyNumberFormat="1" applyFont="1" applyBorder="1" applyAlignment="1">
      <alignment horizontal="center" vertical="center"/>
    </xf>
    <xf numFmtId="2" fontId="15" fillId="0" borderId="70" xfId="0" applyNumberFormat="1" applyFont="1" applyBorder="1" applyAlignment="1">
      <alignment horizontal="center" vertical="center"/>
    </xf>
    <xf numFmtId="2" fontId="15" fillId="0" borderId="71" xfId="0" applyNumberFormat="1" applyFont="1" applyBorder="1" applyAlignment="1">
      <alignment horizontal="center" vertical="center"/>
    </xf>
    <xf numFmtId="0" fontId="15" fillId="0" borderId="69" xfId="0" quotePrefix="1" applyFont="1" applyBorder="1" applyAlignment="1">
      <alignment horizontal="center" vertical="center"/>
    </xf>
    <xf numFmtId="4" fontId="15" fillId="0" borderId="70" xfId="0" applyNumberFormat="1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/>
    </xf>
    <xf numFmtId="2" fontId="15" fillId="0" borderId="74" xfId="0" applyNumberFormat="1" applyFont="1" applyBorder="1" applyAlignment="1">
      <alignment horizontal="center" vertical="center"/>
    </xf>
    <xf numFmtId="2" fontId="15" fillId="0" borderId="72" xfId="0" applyNumberFormat="1" applyFont="1" applyBorder="1" applyAlignment="1">
      <alignment horizontal="center" vertical="center"/>
    </xf>
    <xf numFmtId="2" fontId="15" fillId="0" borderId="75" xfId="0" applyNumberFormat="1" applyFont="1" applyBorder="1" applyAlignment="1">
      <alignment horizontal="center" vertical="center"/>
    </xf>
    <xf numFmtId="2" fontId="15" fillId="0" borderId="76" xfId="0" applyNumberFormat="1" applyFont="1" applyBorder="1" applyAlignment="1">
      <alignment horizontal="center" vertical="center"/>
    </xf>
    <xf numFmtId="0" fontId="15" fillId="0" borderId="74" xfId="0" quotePrefix="1" applyFont="1" applyBorder="1" applyAlignment="1">
      <alignment horizontal="center" vertical="center"/>
    </xf>
    <xf numFmtId="4" fontId="15" fillId="0" borderId="75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 wrapText="1"/>
    </xf>
    <xf numFmtId="2" fontId="15" fillId="0" borderId="50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42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46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/>
    </xf>
    <xf numFmtId="0" fontId="9" fillId="5" borderId="0" xfId="2" applyFont="1" applyFill="1" applyAlignment="1">
      <alignment horizontal="center"/>
    </xf>
    <xf numFmtId="14" fontId="10" fillId="0" borderId="0" xfId="6" applyNumberFormat="1" applyFont="1" applyAlignment="1">
      <alignment horizontal="center" vertical="top"/>
    </xf>
    <xf numFmtId="14" fontId="11" fillId="6" borderId="0" xfId="6" applyNumberFormat="1" applyFont="1" applyFill="1" applyAlignment="1">
      <alignment horizontal="center" vertical="top"/>
    </xf>
    <xf numFmtId="0" fontId="9" fillId="5" borderId="0" xfId="0" applyFont="1" applyFill="1" applyAlignment="1">
      <alignment horizontal="center"/>
    </xf>
    <xf numFmtId="4" fontId="19" fillId="12" borderId="31" xfId="0" applyNumberFormat="1" applyFont="1" applyFill="1" applyBorder="1" applyAlignment="1">
      <alignment horizontal="center" vertical="center"/>
    </xf>
    <xf numFmtId="4" fontId="19" fillId="12" borderId="32" xfId="0" applyNumberFormat="1" applyFont="1" applyFill="1" applyBorder="1" applyAlignment="1">
      <alignment horizontal="center" vertical="center"/>
    </xf>
    <xf numFmtId="4" fontId="19" fillId="12" borderId="33" xfId="0" applyNumberFormat="1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0" fontId="19" fillId="11" borderId="25" xfId="0" applyFont="1" applyFill="1" applyBorder="1" applyAlignment="1">
      <alignment horizontal="center" vertical="center"/>
    </xf>
    <xf numFmtId="0" fontId="19" fillId="11" borderId="26" xfId="0" applyFont="1" applyFill="1" applyBorder="1" applyAlignment="1">
      <alignment horizontal="center" vertical="center"/>
    </xf>
    <xf numFmtId="1" fontId="19" fillId="7" borderId="25" xfId="0" applyNumberFormat="1" applyFont="1" applyFill="1" applyBorder="1" applyAlignment="1">
      <alignment horizontal="center" vertical="center"/>
    </xf>
    <xf numFmtId="1" fontId="19" fillId="7" borderId="26" xfId="0" applyNumberFormat="1" applyFont="1" applyFill="1" applyBorder="1" applyAlignment="1">
      <alignment horizontal="center" vertical="center"/>
    </xf>
    <xf numFmtId="1" fontId="19" fillId="7" borderId="27" xfId="0" applyNumberFormat="1" applyFont="1" applyFill="1" applyBorder="1" applyAlignment="1">
      <alignment horizontal="center" vertical="center"/>
    </xf>
    <xf numFmtId="14" fontId="18" fillId="0" borderId="0" xfId="6" applyNumberFormat="1" applyFont="1" applyAlignment="1">
      <alignment horizontal="center" vertical="top"/>
    </xf>
    <xf numFmtId="3" fontId="9" fillId="5" borderId="0" xfId="0" applyNumberFormat="1" applyFont="1" applyFill="1" applyAlignment="1">
      <alignment horizontal="center"/>
    </xf>
    <xf numFmtId="3" fontId="15" fillId="7" borderId="58" xfId="0" applyNumberFormat="1" applyFont="1" applyFill="1" applyBorder="1" applyAlignment="1">
      <alignment horizontal="center" vertical="center" wrapText="1"/>
    </xf>
    <xf numFmtId="0" fontId="15" fillId="7" borderId="59" xfId="0" applyFont="1" applyFill="1" applyBorder="1" applyAlignment="1">
      <alignment horizontal="center" vertical="center" wrapText="1"/>
    </xf>
    <xf numFmtId="3" fontId="11" fillId="6" borderId="0" xfId="6" applyNumberFormat="1" applyFont="1" applyFill="1" applyAlignment="1">
      <alignment horizontal="center" vertical="top"/>
    </xf>
    <xf numFmtId="0" fontId="28" fillId="5" borderId="0" xfId="6" applyFont="1" applyFill="1" applyAlignment="1">
      <alignment horizontal="center" vertical="top"/>
    </xf>
    <xf numFmtId="0" fontId="28" fillId="0" borderId="0" xfId="6" applyFont="1" applyAlignment="1">
      <alignment horizontal="center" vertical="top"/>
    </xf>
    <xf numFmtId="0" fontId="9" fillId="5" borderId="0" xfId="0" applyFont="1" applyFill="1" applyAlignment="1">
      <alignment horizontal="center" wrapText="1"/>
    </xf>
    <xf numFmtId="0" fontId="19" fillId="9" borderId="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33" fillId="5" borderId="0" xfId="2" applyFont="1" applyFill="1"/>
    <xf numFmtId="0" fontId="34" fillId="5" borderId="0" xfId="10" applyFont="1" applyFill="1"/>
  </cellXfs>
  <cellStyles count="14">
    <cellStyle name="Hyperlink 2" xfId="1"/>
    <cellStyle name="Normal 2" xfId="2"/>
    <cellStyle name="Normal 3" xfId="3"/>
    <cellStyle name="Normal 4" xfId="4"/>
    <cellStyle name="Normal 4 2" xfId="5"/>
    <cellStyle name="Normal_Domestic 14042009_ITI_draft" xfId="6"/>
    <cellStyle name="SAPDimensionCell" xfId="7"/>
    <cellStyle name="SAPMemberCell" xfId="8"/>
    <cellStyle name="SAPMemberTotalCell" xfId="9"/>
    <cellStyle name="Гиперссылка" xfId="10" builtinId="8"/>
    <cellStyle name="Обычный" xfId="0" builtinId="0"/>
    <cellStyle name="Обычный 14 2 2 2 3 4 5" xfId="11"/>
    <cellStyle name="Обычный 19 4 2 2 6 3 3" xfId="12"/>
    <cellStyle name="Процентный" xfId="13" builtinId="5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tex-izol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964408</xdr:colOff>
      <xdr:row>0</xdr:row>
      <xdr:rowOff>60858</xdr:rowOff>
    </xdr:from>
    <xdr:to>
      <xdr:col>4</xdr:col>
      <xdr:colOff>44304</xdr:colOff>
      <xdr:row>4</xdr:row>
      <xdr:rowOff>65444</xdr:rowOff>
    </xdr:to>
    <xdr:pic>
      <xdr:nvPicPr>
        <xdr:cNvPr id="4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1310939" y="60858"/>
          <a:ext cx="3235178" cy="10999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x-izol.ru/" TargetMode="External"/><Relationship Id="rId2" Type="http://schemas.openxmlformats.org/officeDocument/2006/relationships/hyperlink" Target="mailto:sale@tex-izol.ru" TargetMode="External"/><Relationship Id="rId1" Type="http://schemas.openxmlformats.org/officeDocument/2006/relationships/hyperlink" Target="http://www.rockwool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83"/>
  <sheetViews>
    <sheetView tabSelected="1" zoomScale="80" workbookViewId="0">
      <selection activeCell="F9" sqref="F9"/>
    </sheetView>
  </sheetViews>
  <sheetFormatPr defaultColWidth="9.140625" defaultRowHeight="12.75"/>
  <cols>
    <col min="1" max="1" width="71.85546875" style="2" bestFit="1" customWidth="1"/>
    <col min="2" max="2" width="83.42578125" style="2" bestFit="1" customWidth="1"/>
    <col min="3" max="3" width="18.140625" style="2" bestFit="1" customWidth="1"/>
    <col min="4" max="4" width="44.140625" style="2" bestFit="1" customWidth="1"/>
    <col min="5" max="5" width="9.140625" style="1" bestFit="1"/>
    <col min="6" max="16384" width="9.140625" style="1"/>
  </cols>
  <sheetData>
    <row r="1" spans="1:5" ht="23.25">
      <c r="A1" s="350" t="s">
        <v>0</v>
      </c>
      <c r="B1" s="350"/>
      <c r="C1" s="350"/>
      <c r="D1" s="350"/>
    </row>
    <row r="2" spans="1:5" ht="23.25">
      <c r="A2" s="350" t="s">
        <v>1</v>
      </c>
      <c r="B2" s="350"/>
      <c r="C2" s="350"/>
      <c r="D2" s="350"/>
    </row>
    <row r="4" spans="1:5" ht="26.25">
      <c r="A4" s="351" t="s">
        <v>2</v>
      </c>
      <c r="B4" s="351"/>
      <c r="C4" s="351"/>
      <c r="D4" s="351"/>
    </row>
    <row r="6" spans="1:5" ht="18.75">
      <c r="A6" s="352" t="s">
        <v>3</v>
      </c>
      <c r="B6" s="352"/>
      <c r="C6" s="352"/>
      <c r="D6" s="352"/>
    </row>
    <row r="7" spans="1:5" ht="23.25">
      <c r="C7" s="381" t="s">
        <v>2024</v>
      </c>
      <c r="D7" s="381" t="s">
        <v>2027</v>
      </c>
    </row>
    <row r="8" spans="1:5" ht="23.25">
      <c r="C8" s="381" t="s">
        <v>2025</v>
      </c>
      <c r="D8" s="382" t="s">
        <v>2028</v>
      </c>
    </row>
    <row r="9" spans="1:5" ht="23.25">
      <c r="C9" s="381" t="s">
        <v>2026</v>
      </c>
      <c r="D9" s="382" t="s">
        <v>2029</v>
      </c>
    </row>
    <row r="10" spans="1:5" ht="23.25">
      <c r="A10" s="347" t="s">
        <v>4</v>
      </c>
      <c r="B10" s="348"/>
      <c r="C10" s="348"/>
      <c r="D10" s="349"/>
    </row>
    <row r="12" spans="1:5" ht="12" customHeight="1"/>
    <row r="13" spans="1:5" s="4" customFormat="1" ht="22.5" customHeight="1">
      <c r="A13" s="5" t="s">
        <v>5</v>
      </c>
      <c r="B13" s="6" t="s">
        <v>6</v>
      </c>
      <c r="C13" s="7"/>
      <c r="D13" s="7"/>
    </row>
    <row r="14" spans="1:5" s="8" customFormat="1" ht="15.75" customHeight="1">
      <c r="A14" s="9" t="s">
        <v>7</v>
      </c>
      <c r="B14" s="10" t="s">
        <v>8</v>
      </c>
      <c r="C14" s="11" t="s">
        <v>9</v>
      </c>
      <c r="D14" s="12" t="s">
        <v>10</v>
      </c>
    </row>
    <row r="15" spans="1:5" s="8" customFormat="1" ht="15.75" customHeight="1">
      <c r="A15" s="13" t="s">
        <v>7</v>
      </c>
      <c r="B15" s="14" t="s">
        <v>11</v>
      </c>
      <c r="C15" s="15" t="s">
        <v>9</v>
      </c>
      <c r="D15" s="16" t="s">
        <v>10</v>
      </c>
    </row>
    <row r="16" spans="1:5" s="17" customFormat="1" ht="15.75">
      <c r="A16" s="13" t="s">
        <v>7</v>
      </c>
      <c r="B16" s="14" t="s">
        <v>12</v>
      </c>
      <c r="C16" s="18" t="s">
        <v>9</v>
      </c>
      <c r="D16" s="16" t="s">
        <v>10</v>
      </c>
      <c r="E16" s="19"/>
    </row>
    <row r="17" spans="1:4" s="8" customFormat="1" ht="15.75" customHeight="1">
      <c r="A17" s="13" t="s">
        <v>7</v>
      </c>
      <c r="B17" s="14" t="s">
        <v>13</v>
      </c>
      <c r="C17" s="18" t="s">
        <v>9</v>
      </c>
      <c r="D17" s="16" t="s">
        <v>10</v>
      </c>
    </row>
    <row r="18" spans="1:4" s="8" customFormat="1" ht="15.75" customHeight="1">
      <c r="A18" s="13" t="s">
        <v>7</v>
      </c>
      <c r="B18" s="14" t="s">
        <v>14</v>
      </c>
      <c r="C18" s="18" t="s">
        <v>9</v>
      </c>
      <c r="D18" s="16" t="s">
        <v>10</v>
      </c>
    </row>
    <row r="19" spans="1:4" s="8" customFormat="1" ht="15.75" customHeight="1">
      <c r="A19" s="13" t="s">
        <v>7</v>
      </c>
      <c r="B19" s="14" t="s">
        <v>15</v>
      </c>
      <c r="C19" s="18" t="s">
        <v>9</v>
      </c>
      <c r="D19" s="16" t="s">
        <v>10</v>
      </c>
    </row>
    <row r="20" spans="1:4" s="8" customFormat="1" ht="15.75" customHeight="1">
      <c r="A20" s="13" t="s">
        <v>7</v>
      </c>
      <c r="B20" s="14" t="s">
        <v>16</v>
      </c>
      <c r="C20" s="18" t="s">
        <v>9</v>
      </c>
      <c r="D20" s="16" t="s">
        <v>10</v>
      </c>
    </row>
    <row r="21" spans="1:4" s="8" customFormat="1" ht="15.75" customHeight="1">
      <c r="A21" s="13" t="s">
        <v>7</v>
      </c>
      <c r="B21" s="14" t="s">
        <v>17</v>
      </c>
      <c r="C21" s="18" t="s">
        <v>9</v>
      </c>
      <c r="D21" s="16" t="s">
        <v>10</v>
      </c>
    </row>
    <row r="22" spans="1:4" s="8" customFormat="1" ht="15.75" customHeight="1">
      <c r="A22" s="20" t="s">
        <v>7</v>
      </c>
      <c r="B22" s="21" t="s">
        <v>18</v>
      </c>
      <c r="C22" s="22" t="s">
        <v>9</v>
      </c>
      <c r="D22" s="23" t="s">
        <v>10</v>
      </c>
    </row>
    <row r="23" spans="1:4" s="8" customFormat="1" ht="15.75" customHeight="1">
      <c r="A23" s="24" t="s">
        <v>19</v>
      </c>
      <c r="B23" s="25" t="s">
        <v>20</v>
      </c>
      <c r="C23" s="26" t="s">
        <v>9</v>
      </c>
      <c r="D23" s="27" t="s">
        <v>10</v>
      </c>
    </row>
    <row r="24" spans="1:4" s="8" customFormat="1" ht="15.75" customHeight="1">
      <c r="A24" s="28" t="s">
        <v>19</v>
      </c>
      <c r="B24" s="29" t="s">
        <v>21</v>
      </c>
      <c r="C24" s="30" t="s">
        <v>9</v>
      </c>
      <c r="D24" s="31" t="s">
        <v>10</v>
      </c>
    </row>
    <row r="25" spans="1:4" s="8" customFormat="1" ht="15.75" customHeight="1">
      <c r="A25" s="9" t="s">
        <v>22</v>
      </c>
      <c r="B25" s="10" t="s">
        <v>23</v>
      </c>
      <c r="C25" s="11" t="s">
        <v>9</v>
      </c>
      <c r="D25" s="12" t="s">
        <v>10</v>
      </c>
    </row>
    <row r="26" spans="1:4" s="8" customFormat="1" ht="15.75" customHeight="1">
      <c r="A26" s="20" t="s">
        <v>22</v>
      </c>
      <c r="B26" s="21" t="s">
        <v>24</v>
      </c>
      <c r="C26" s="22" t="s">
        <v>9</v>
      </c>
      <c r="D26" s="23" t="s">
        <v>10</v>
      </c>
    </row>
    <row r="27" spans="1:4" s="8" customFormat="1" ht="15.75" customHeight="1">
      <c r="A27" s="24" t="s">
        <v>25</v>
      </c>
      <c r="B27" s="25" t="s">
        <v>26</v>
      </c>
      <c r="C27" s="26" t="s">
        <v>9</v>
      </c>
      <c r="D27" s="27" t="s">
        <v>10</v>
      </c>
    </row>
    <row r="28" spans="1:4" s="8" customFormat="1" ht="15.75" customHeight="1">
      <c r="A28" s="28" t="s">
        <v>25</v>
      </c>
      <c r="B28" s="29" t="s">
        <v>27</v>
      </c>
      <c r="C28" s="30" t="s">
        <v>9</v>
      </c>
      <c r="D28" s="31" t="s">
        <v>10</v>
      </c>
    </row>
    <row r="29" spans="1:4" s="8" customFormat="1" ht="15.75" customHeight="1">
      <c r="A29" s="32" t="s">
        <v>28</v>
      </c>
      <c r="B29" s="33" t="s">
        <v>29</v>
      </c>
      <c r="C29" s="34" t="s">
        <v>9</v>
      </c>
      <c r="D29" s="35" t="s">
        <v>10</v>
      </c>
    </row>
    <row r="30" spans="1:4" s="8" customFormat="1" ht="15.75" customHeight="1">
      <c r="A30" s="24" t="s">
        <v>30</v>
      </c>
      <c r="B30" s="25" t="s">
        <v>31</v>
      </c>
      <c r="C30" s="26" t="s">
        <v>9</v>
      </c>
      <c r="D30" s="27" t="s">
        <v>10</v>
      </c>
    </row>
    <row r="31" spans="1:4" s="8" customFormat="1" ht="15.75" customHeight="1">
      <c r="A31" s="13" t="s">
        <v>30</v>
      </c>
      <c r="B31" s="14" t="s">
        <v>32</v>
      </c>
      <c r="C31" s="18" t="s">
        <v>9</v>
      </c>
      <c r="D31" s="16" t="s">
        <v>10</v>
      </c>
    </row>
    <row r="32" spans="1:4" s="8" customFormat="1" ht="15.75" customHeight="1">
      <c r="A32" s="13" t="s">
        <v>30</v>
      </c>
      <c r="B32" s="14" t="s">
        <v>33</v>
      </c>
      <c r="C32" s="18" t="s">
        <v>9</v>
      </c>
      <c r="D32" s="16" t="s">
        <v>10</v>
      </c>
    </row>
    <row r="33" spans="1:4" s="8" customFormat="1" ht="15.75" customHeight="1">
      <c r="A33" s="13" t="s">
        <v>30</v>
      </c>
      <c r="B33" s="14" t="s">
        <v>34</v>
      </c>
      <c r="C33" s="18" t="s">
        <v>9</v>
      </c>
      <c r="D33" s="16" t="s">
        <v>10</v>
      </c>
    </row>
    <row r="34" spans="1:4" s="8" customFormat="1" ht="15.75" customHeight="1">
      <c r="A34" s="13" t="s">
        <v>30</v>
      </c>
      <c r="B34" s="14" t="s">
        <v>35</v>
      </c>
      <c r="C34" s="18" t="s">
        <v>9</v>
      </c>
      <c r="D34" s="16" t="s">
        <v>10</v>
      </c>
    </row>
    <row r="35" spans="1:4" s="8" customFormat="1" ht="15.75" customHeight="1">
      <c r="A35" s="13" t="s">
        <v>30</v>
      </c>
      <c r="B35" s="14" t="s">
        <v>36</v>
      </c>
      <c r="C35" s="18" t="s">
        <v>9</v>
      </c>
      <c r="D35" s="16" t="s">
        <v>10</v>
      </c>
    </row>
    <row r="36" spans="1:4" s="8" customFormat="1" ht="15.75" customHeight="1">
      <c r="A36" s="13" t="s">
        <v>30</v>
      </c>
      <c r="B36" s="14" t="s">
        <v>37</v>
      </c>
      <c r="C36" s="18" t="s">
        <v>9</v>
      </c>
      <c r="D36" s="16" t="s">
        <v>10</v>
      </c>
    </row>
    <row r="37" spans="1:4" s="8" customFormat="1" ht="15.75" customHeight="1">
      <c r="A37" s="13" t="s">
        <v>30</v>
      </c>
      <c r="B37" s="14" t="s">
        <v>38</v>
      </c>
      <c r="C37" s="18" t="s">
        <v>9</v>
      </c>
      <c r="D37" s="16" t="s">
        <v>10</v>
      </c>
    </row>
    <row r="38" spans="1:4" s="8" customFormat="1" ht="15.75" customHeight="1">
      <c r="A38" s="13" t="s">
        <v>30</v>
      </c>
      <c r="B38" s="14" t="s">
        <v>39</v>
      </c>
      <c r="C38" s="18" t="s">
        <v>9</v>
      </c>
      <c r="D38" s="16" t="s">
        <v>10</v>
      </c>
    </row>
    <row r="39" spans="1:4" s="8" customFormat="1" ht="15.75" customHeight="1">
      <c r="A39" s="28" t="s">
        <v>30</v>
      </c>
      <c r="B39" s="29" t="s">
        <v>40</v>
      </c>
      <c r="C39" s="30" t="s">
        <v>9</v>
      </c>
      <c r="D39" s="31" t="s">
        <v>10</v>
      </c>
    </row>
    <row r="40" spans="1:4" s="8" customFormat="1" ht="15.75" customHeight="1">
      <c r="A40" s="9" t="s">
        <v>41</v>
      </c>
      <c r="B40" s="10" t="s">
        <v>42</v>
      </c>
      <c r="C40" s="11" t="s">
        <v>9</v>
      </c>
      <c r="D40" s="12" t="s">
        <v>10</v>
      </c>
    </row>
    <row r="41" spans="1:4" s="8" customFormat="1" ht="15.75" customHeight="1">
      <c r="A41" s="13" t="s">
        <v>41</v>
      </c>
      <c r="B41" s="14" t="s">
        <v>43</v>
      </c>
      <c r="C41" s="18" t="s">
        <v>9</v>
      </c>
      <c r="D41" s="16" t="s">
        <v>10</v>
      </c>
    </row>
    <row r="42" spans="1:4" s="8" customFormat="1" ht="15.75" customHeight="1">
      <c r="A42" s="13" t="s">
        <v>41</v>
      </c>
      <c r="B42" s="14" t="s">
        <v>44</v>
      </c>
      <c r="C42" s="18" t="s">
        <v>9</v>
      </c>
      <c r="D42" s="16" t="s">
        <v>10</v>
      </c>
    </row>
    <row r="43" spans="1:4" s="8" customFormat="1" ht="15.75" customHeight="1">
      <c r="A43" s="20" t="s">
        <v>41</v>
      </c>
      <c r="B43" s="21" t="s">
        <v>45</v>
      </c>
      <c r="C43" s="22" t="s">
        <v>9</v>
      </c>
      <c r="D43" s="23" t="s">
        <v>10</v>
      </c>
    </row>
    <row r="44" spans="1:4" s="8" customFormat="1" ht="15.75" customHeight="1">
      <c r="A44" s="24" t="s">
        <v>46</v>
      </c>
      <c r="B44" s="25" t="s">
        <v>47</v>
      </c>
      <c r="C44" s="26" t="s">
        <v>9</v>
      </c>
      <c r="D44" s="27" t="s">
        <v>10</v>
      </c>
    </row>
    <row r="45" spans="1:4" s="8" customFormat="1" ht="15.75" customHeight="1">
      <c r="A45" s="20" t="s">
        <v>46</v>
      </c>
      <c r="B45" s="21" t="s">
        <v>48</v>
      </c>
      <c r="C45" s="22" t="s">
        <v>9</v>
      </c>
      <c r="D45" s="23" t="s">
        <v>10</v>
      </c>
    </row>
    <row r="47" spans="1:4" ht="12" customHeight="1"/>
    <row r="48" spans="1:4" ht="12" customHeight="1"/>
    <row r="49" spans="1:4" s="4" customFormat="1" ht="22.5" customHeight="1">
      <c r="A49" s="5" t="s">
        <v>49</v>
      </c>
      <c r="B49" s="6" t="s">
        <v>6</v>
      </c>
      <c r="C49" s="7"/>
      <c r="D49" s="7"/>
    </row>
    <row r="50" spans="1:4" ht="15.75">
      <c r="A50" s="9" t="s">
        <v>50</v>
      </c>
      <c r="B50" s="10" t="s">
        <v>51</v>
      </c>
      <c r="C50" s="36" t="s">
        <v>9</v>
      </c>
      <c r="D50" s="12" t="s">
        <v>10</v>
      </c>
    </row>
    <row r="51" spans="1:4" ht="15.75">
      <c r="A51" s="13" t="s">
        <v>50</v>
      </c>
      <c r="B51" s="14" t="s">
        <v>52</v>
      </c>
      <c r="C51" s="37" t="s">
        <v>9</v>
      </c>
      <c r="D51" s="16" t="s">
        <v>10</v>
      </c>
    </row>
    <row r="52" spans="1:4" ht="15.75">
      <c r="A52" s="20" t="s">
        <v>50</v>
      </c>
      <c r="B52" s="21" t="s">
        <v>53</v>
      </c>
      <c r="C52" s="38" t="s">
        <v>9</v>
      </c>
      <c r="D52" s="23" t="s">
        <v>10</v>
      </c>
    </row>
    <row r="53" spans="1:4" ht="15.75">
      <c r="A53" s="39"/>
      <c r="B53" s="39"/>
      <c r="C53" s="39"/>
      <c r="D53" s="39"/>
    </row>
    <row r="54" spans="1:4" ht="15.75">
      <c r="A54" s="39"/>
      <c r="B54" s="39"/>
      <c r="C54" s="39"/>
      <c r="D54" s="39"/>
    </row>
    <row r="55" spans="1:4" ht="15.75">
      <c r="A55" s="39"/>
      <c r="B55" s="39"/>
      <c r="C55" s="39"/>
      <c r="D55" s="39"/>
    </row>
    <row r="56" spans="1:4" ht="23.25">
      <c r="A56" s="347" t="s">
        <v>54</v>
      </c>
      <c r="B56" s="348"/>
      <c r="C56" s="348"/>
      <c r="D56" s="349"/>
    </row>
    <row r="57" spans="1:4" ht="15.75">
      <c r="A57" s="39"/>
      <c r="B57" s="39"/>
      <c r="C57" s="39"/>
      <c r="D57" s="39"/>
    </row>
    <row r="58" spans="1:4" ht="12" customHeight="1">
      <c r="A58" s="39"/>
      <c r="B58" s="39"/>
      <c r="C58" s="39"/>
      <c r="D58" s="39"/>
    </row>
    <row r="59" spans="1:4" s="4" customFormat="1" ht="22.5" customHeight="1">
      <c r="A59" s="40" t="s">
        <v>55</v>
      </c>
      <c r="B59" s="41" t="s">
        <v>6</v>
      </c>
      <c r="C59" s="7"/>
      <c r="D59" s="7"/>
    </row>
    <row r="60" spans="1:4" s="8" customFormat="1" ht="15.75" customHeight="1">
      <c r="A60" s="9" t="s">
        <v>56</v>
      </c>
      <c r="B60" s="10" t="s">
        <v>57</v>
      </c>
      <c r="C60" s="42" t="s">
        <v>9</v>
      </c>
      <c r="D60" s="7"/>
    </row>
    <row r="61" spans="1:4" s="8" customFormat="1" ht="15.75" customHeight="1">
      <c r="A61" s="13" t="s">
        <v>56</v>
      </c>
      <c r="B61" s="14" t="s">
        <v>58</v>
      </c>
      <c r="C61" s="43" t="s">
        <v>9</v>
      </c>
      <c r="D61" s="7"/>
    </row>
    <row r="62" spans="1:4" s="8" customFormat="1" ht="15.75" customHeight="1">
      <c r="A62" s="28" t="s">
        <v>56</v>
      </c>
      <c r="B62" s="29" t="s">
        <v>59</v>
      </c>
      <c r="C62" s="44" t="s">
        <v>9</v>
      </c>
      <c r="D62" s="7"/>
    </row>
    <row r="63" spans="1:4" s="8" customFormat="1" ht="15.75" customHeight="1">
      <c r="A63" s="9" t="s">
        <v>60</v>
      </c>
      <c r="B63" s="10" t="s">
        <v>61</v>
      </c>
      <c r="C63" s="42" t="s">
        <v>9</v>
      </c>
      <c r="D63" s="7"/>
    </row>
    <row r="64" spans="1:4" s="8" customFormat="1" ht="15.75" customHeight="1">
      <c r="A64" s="20" t="s">
        <v>60</v>
      </c>
      <c r="B64" s="21" t="s">
        <v>62</v>
      </c>
      <c r="C64" s="45" t="s">
        <v>9</v>
      </c>
      <c r="D64" s="7"/>
    </row>
    <row r="65" spans="1:5" s="8" customFormat="1" ht="15.75" customHeight="1">
      <c r="A65" s="24" t="s">
        <v>63</v>
      </c>
      <c r="B65" s="25" t="s">
        <v>64</v>
      </c>
      <c r="C65" s="46" t="s">
        <v>9</v>
      </c>
      <c r="D65" s="7"/>
    </row>
    <row r="66" spans="1:5" s="8" customFormat="1" ht="15.75" customHeight="1">
      <c r="A66" s="13" t="s">
        <v>63</v>
      </c>
      <c r="B66" s="14" t="s">
        <v>65</v>
      </c>
      <c r="C66" s="43" t="s">
        <v>9</v>
      </c>
      <c r="D66" s="7"/>
    </row>
    <row r="67" spans="1:5" s="8" customFormat="1" ht="15.75" customHeight="1">
      <c r="A67" s="13" t="s">
        <v>63</v>
      </c>
      <c r="B67" s="14" t="s">
        <v>66</v>
      </c>
      <c r="C67" s="43" t="s">
        <v>9</v>
      </c>
      <c r="D67" s="7"/>
    </row>
    <row r="68" spans="1:5" s="8" customFormat="1" ht="15.75" customHeight="1">
      <c r="A68" s="13" t="s">
        <v>63</v>
      </c>
      <c r="B68" s="14" t="s">
        <v>67</v>
      </c>
      <c r="C68" s="43" t="s">
        <v>9</v>
      </c>
      <c r="D68" s="7"/>
    </row>
    <row r="69" spans="1:5" s="8" customFormat="1" ht="15.75" customHeight="1">
      <c r="A69" s="28" t="s">
        <v>63</v>
      </c>
      <c r="B69" s="29" t="s">
        <v>68</v>
      </c>
      <c r="C69" s="44" t="s">
        <v>9</v>
      </c>
      <c r="D69" s="7"/>
    </row>
    <row r="70" spans="1:5" s="8" customFormat="1" ht="15.75" customHeight="1">
      <c r="A70" s="9" t="s">
        <v>69</v>
      </c>
      <c r="B70" s="10" t="s">
        <v>70</v>
      </c>
      <c r="C70" s="42" t="s">
        <v>9</v>
      </c>
      <c r="D70" s="7"/>
    </row>
    <row r="71" spans="1:5" s="8" customFormat="1" ht="15.75" customHeight="1">
      <c r="A71" s="13" t="s">
        <v>69</v>
      </c>
      <c r="B71" s="14" t="s">
        <v>71</v>
      </c>
      <c r="C71" s="43" t="s">
        <v>9</v>
      </c>
      <c r="D71" s="7"/>
    </row>
    <row r="72" spans="1:5" s="8" customFormat="1" ht="15.75" customHeight="1">
      <c r="A72" s="13" t="s">
        <v>69</v>
      </c>
      <c r="B72" s="14" t="s">
        <v>72</v>
      </c>
      <c r="C72" s="43" t="s">
        <v>9</v>
      </c>
      <c r="D72" s="7"/>
    </row>
    <row r="73" spans="1:5" s="17" customFormat="1" ht="15.75" customHeight="1">
      <c r="A73" s="13" t="s">
        <v>69</v>
      </c>
      <c r="B73" s="14" t="s">
        <v>73</v>
      </c>
      <c r="C73" s="43" t="s">
        <v>9</v>
      </c>
      <c r="D73" s="7"/>
      <c r="E73" s="19"/>
    </row>
    <row r="74" spans="1:5" s="17" customFormat="1" ht="15.75" customHeight="1">
      <c r="A74" s="20" t="s">
        <v>69</v>
      </c>
      <c r="B74" s="21" t="s">
        <v>74</v>
      </c>
      <c r="C74" s="45" t="s">
        <v>9</v>
      </c>
      <c r="D74" s="7"/>
      <c r="E74" s="19"/>
    </row>
    <row r="75" spans="1:5" ht="15.75">
      <c r="A75" s="39"/>
      <c r="B75" s="39"/>
      <c r="C75" s="7"/>
      <c r="D75" s="7"/>
    </row>
    <row r="76" spans="1:5" ht="15.75">
      <c r="A76" s="39"/>
      <c r="B76" s="39"/>
      <c r="C76" s="39"/>
      <c r="D76" s="47" t="s">
        <v>75</v>
      </c>
    </row>
    <row r="77" spans="1:5" ht="15.75">
      <c r="A77" s="39"/>
      <c r="B77" s="39"/>
      <c r="C77" s="39"/>
      <c r="D77" s="48" t="s">
        <v>76</v>
      </c>
    </row>
    <row r="78" spans="1:5" ht="15.75">
      <c r="A78" s="39"/>
      <c r="B78" s="39"/>
      <c r="C78" s="39"/>
      <c r="D78" s="48" t="s">
        <v>77</v>
      </c>
    </row>
    <row r="79" spans="1:5" ht="15.75">
      <c r="A79" s="39"/>
      <c r="B79" s="39"/>
      <c r="C79" s="39"/>
      <c r="D79" s="48" t="s">
        <v>78</v>
      </c>
    </row>
    <row r="80" spans="1:5" ht="15.75">
      <c r="A80" s="39"/>
      <c r="B80" s="39"/>
      <c r="C80" s="39"/>
      <c r="D80" s="48" t="s">
        <v>79</v>
      </c>
    </row>
    <row r="81" spans="1:4" ht="15.75">
      <c r="A81" s="39"/>
      <c r="B81" s="39"/>
      <c r="C81" s="39"/>
      <c r="D81" s="48" t="s">
        <v>80</v>
      </c>
    </row>
    <row r="83" spans="1:4">
      <c r="D83" s="49" t="s">
        <v>81</v>
      </c>
    </row>
  </sheetData>
  <mergeCells count="6">
    <mergeCell ref="A56:D56"/>
    <mergeCell ref="A1:D1"/>
    <mergeCell ref="A2:D2"/>
    <mergeCell ref="A4:D4"/>
    <mergeCell ref="A6:D6"/>
    <mergeCell ref="A10:D10"/>
  </mergeCells>
  <hyperlinks>
    <hyperlink ref="C14" location="'Маты и плиты'!B21" display="Прайс-лист"/>
    <hyperlink ref="D14" location="'Возможности пр-ва'!B14" display="Описание, возможности пр-ва, мин.заказ"/>
    <hyperlink ref="C15" location="'Маты и плиты'!B30" display="Прайс-лист"/>
    <hyperlink ref="D15" location="'Возможности пр-ва'!B15" display="Описание, возможности пр-ва, мин.заказ"/>
    <hyperlink ref="C16" location="'Маты и плиты'!B39" display="Прайс-лист"/>
    <hyperlink ref="D16" location="'Возможности пр-ва'!B16" display="Описание, возможности пр-ва, мин.заказ"/>
    <hyperlink ref="C17" location="'Маты и плиты'!B48" display="Прайс-лист"/>
    <hyperlink ref="D17" location="'Возможности пр-ва'!B17" display="Описание, возможности пр-ва, мин.заказ"/>
    <hyperlink ref="C18" location="'Маты и плиты'!B57" display="Прайс-лист"/>
    <hyperlink ref="D18" location="'Возможности пр-ва'!B18" display="Описание, возможности пр-ва, мин.заказ"/>
    <hyperlink ref="C19" location="'Маты и плиты'!B66" display="Прайс-лист"/>
    <hyperlink ref="D19" location="'Возможности пр-ва'!B19" display="Описание, возможности пр-ва, мин.заказ"/>
    <hyperlink ref="C20" location="'Маты и плиты'!B75" display="Прайс-лист"/>
    <hyperlink ref="D20" location="'Возможности пр-ва'!B20" display="Описание, возможности пр-ва, мин.заказ"/>
    <hyperlink ref="C21" location="'Маты и плиты'!B84" display="Прайс-лист"/>
    <hyperlink ref="D21" location="'Возможности пр-ва'!B21" display="Описание, возможности пр-ва, мин.заказ"/>
    <hyperlink ref="C22" location="'Маты и плиты'!B92" display="Прайс-лист"/>
    <hyperlink ref="D22" location="'Возможности пр-ва'!B22" display="Описание, возможности пр-ва, мин.заказ"/>
    <hyperlink ref="C23" location="'Маты и плиты'!B98" display="Прайс-лист"/>
    <hyperlink ref="D23" location="'Возможности пр-ва'!B23" display="Описание, возможности пр-ва, мин.заказ"/>
    <hyperlink ref="C24" location="'Маты и плиты'!B106" display="Прайс-лист"/>
    <hyperlink ref="D24" location="'Возможности пр-ва'!B24" display="Описание, возможности пр-ва, мин.заказ"/>
    <hyperlink ref="C25" location="'Маты и плиты'!B110" display="Прайс-лист"/>
    <hyperlink ref="D25" location="'Возможности пр-ва'!B25" display="Описание, возможности пр-ва, мин.заказ"/>
    <hyperlink ref="C26" location="'Маты и плиты'!B115" display="Прайс-лист"/>
    <hyperlink ref="D26" location="'Возможности пр-ва'!B26" display="Описание, возможности пр-ва, мин.заказ"/>
    <hyperlink ref="C27" location="'Маты и плиты'!B120" display="Прайс-лист"/>
    <hyperlink ref="D27" location="'Возможности пр-ва'!B27" display="Описание, возможности пр-ва, мин.заказ"/>
    <hyperlink ref="C28" location="'Маты и плиты'!B138" display="Прайс-лист"/>
    <hyperlink ref="D28" location="'Возможности пр-ва'!B28" display="Описание, возможности пр-ва, мин.заказ"/>
    <hyperlink ref="C29" location="'Маты и плиты'!B151" display="Прайс-лист"/>
    <hyperlink ref="D29" location="'Возможности пр-ва'!B29" display="Описание, возможности пр-ва, мин.заказ"/>
    <hyperlink ref="C30" location="'Маты и плиты'!B161" display="Прайс-лист"/>
    <hyperlink ref="D30" location="'Возможности пр-ва'!B30" display="Описание, возможности пр-ва, мин.заказ"/>
    <hyperlink ref="C31" location="'Маты и плиты'!B164" display="Прайс-лист"/>
    <hyperlink ref="D31" location="'Возможности пр-ва'!B31" display="Описание, возможности пр-ва, мин.заказ"/>
    <hyperlink ref="C32" location="'Маты и плиты'!B167" display="Прайс-лист"/>
    <hyperlink ref="D32" location="'Возможности пр-ва'!B32" display="Описание, возможности пр-ва, мин.заказ"/>
    <hyperlink ref="C33" location="'Маты и плиты'!B170" display="Прайс-лист"/>
    <hyperlink ref="D33" location="'Возможности пр-ва'!B33" display="Описание, возможности пр-ва, мин.заказ"/>
    <hyperlink ref="C34" location="'Маты и плиты'!B173" display="Прайс-лист"/>
    <hyperlink ref="D34" location="'Возможности пр-ва'!B34" display="Описание, возможности пр-ва, мин.заказ"/>
    <hyperlink ref="C35" location="'Маты и плиты'!B176" display="Прайс-лист"/>
    <hyperlink ref="D35" location="'Возможности пр-ва'!B35" display="Описание, возможности пр-ва, мин.заказ"/>
    <hyperlink ref="C36" location="'Маты и плиты'!B179" display="Прайс-лист"/>
    <hyperlink ref="D36" location="'Возможности пр-ва'!B36" display="Описание, возможности пр-ва, мин.заказ"/>
    <hyperlink ref="C37" location="'Маты и плиты'!B182" display="Прайс-лист"/>
    <hyperlink ref="D37" location="'Возможности пр-ва'!B37" display="Описание, возможности пр-ва, мин.заказ"/>
    <hyperlink ref="C38" location="'Маты и плиты'!B185" display="Прайс-лист"/>
    <hyperlink ref="D38" location="'Возможности пр-ва'!B38" display="Описание, возможности пр-ва, мин.заказ"/>
    <hyperlink ref="C39" location="'Маты и плиты'!B188" display="Прайс-лист"/>
    <hyperlink ref="D39" location="'Возможности пр-ва'!B39" display="Описание, возможности пр-ва, мин.заказ"/>
    <hyperlink ref="C40" location="'Маты и плиты'!B190" display="Прайс-лист"/>
    <hyperlink ref="D40" location="'Возможности пр-ва'!B40" display="Описание, возможности пр-ва, мин.заказ"/>
    <hyperlink ref="C41" location="'Маты и плиты'!B193" display="Прайс-лист"/>
    <hyperlink ref="D41" location="'Возможности пр-ва'!B41" display="Описание, возможности пр-ва, мин.заказ"/>
    <hyperlink ref="C42" location="'Маты и плиты'!B196" display="Прайс-лист"/>
    <hyperlink ref="D42" location="'Возможности пр-ва'!B42" display="Описание, возможности пр-ва, мин.заказ"/>
    <hyperlink ref="C43" location="'Маты и плиты'!B198" display="Прайс-лист"/>
    <hyperlink ref="D43" location="'Возможности пр-ва'!B43" display="Описание, возможности пр-ва, мин.заказ"/>
    <hyperlink ref="C44" location="'Маты и плиты'!B200" display="Прайс-лист"/>
    <hyperlink ref="D44" location="'Возможности пр-ва'!B44" display="Описание, возможности пр-ва, мин.заказ"/>
    <hyperlink ref="C45" location="'Маты и плиты'!B205" display="Прайс-лист"/>
    <hyperlink ref="D45" location="'Возможности пр-ва'!B45" display="Описание, возможности пр-ва, мин.заказ"/>
    <hyperlink ref="C50" location="'Цилиндры навивные'!B17" display="Прайс-лист"/>
    <hyperlink ref="D50" location="'Возможности пр-ва'!B46" display="Описание, возможности пр-ва, мин.заказ"/>
    <hyperlink ref="C51" location="'Цилиндры навивные'!B238" display="Прайс-лист"/>
    <hyperlink ref="D51" location="'Возможности пр-ва'!B47" display="Описание, возможности пр-ва, мин.заказ"/>
    <hyperlink ref="C52" location="'Цилиндры навивные'!B459" display="Прайс-лист"/>
    <hyperlink ref="D52" location="'Возможности пр-ва'!B48" display="Описание, возможности пр-ва, мин.заказ"/>
    <hyperlink ref="C60" location="'Сопутствующая продукция'!B17" display="Прайс-лист"/>
    <hyperlink ref="C61" location="'Сопутствующая продукция'!B23" display="Прайс-лист"/>
    <hyperlink ref="C62" location="'Сопутствующая продукция'!B24" display="Прайс-лист"/>
    <hyperlink ref="C63" location="'Сопутствующая продукция'!B27" display="Прайс-лист"/>
    <hyperlink ref="C64" location="'Сопутствующая продукция'!B28" display="Прайс-лист"/>
    <hyperlink ref="C65" location="'Сопутствующая продукция'!B29" display="Прайс-лист"/>
    <hyperlink ref="C66" location="'Сопутствующая продукция'!B30" display="Прайс-лист"/>
    <hyperlink ref="C67" location="'Сопутствующая продукция'!B36" display="Прайс-лист"/>
    <hyperlink ref="C68" location="'Сопутствующая продукция'!B42" display="Прайс-лист"/>
    <hyperlink ref="C69" location="'Сопутствующая продукция'!B45" display="Прайс-лист"/>
    <hyperlink ref="C70" location="'Сопутствующая продукция'!B47" display="Прайс-лист"/>
    <hyperlink ref="C71" location="'Сопутствующая продукция'!B57" display="Прайс-лист"/>
    <hyperlink ref="C72" location="'Сопутствующая продукция'!B66" display="Прайс-лист"/>
    <hyperlink ref="C73" location="'Сопутствующая продукция'!B67" display="Прайс-лист"/>
    <hyperlink ref="C74" location="'Сопутствующая продукция'!B76" display="Прайс-лист"/>
    <hyperlink ref="D81" r:id="rId1"/>
    <hyperlink ref="D83" location="Контакты!A3" display="Контакты торговых представителей"/>
    <hyperlink ref="D8" r:id="rId2"/>
    <hyperlink ref="D9" r:id="rId3"/>
  </hyperlinks>
  <pageMargins left="0.7" right="0.7" top="0.75" bottom="0.75" header="0.3" footer="0.3"/>
  <pageSetup paperSize="9" scale="4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2"/>
  <sheetViews>
    <sheetView zoomScale="70" workbookViewId="0">
      <pane xSplit="6" ySplit="20" topLeftCell="G27" activePane="bottomRight" state="frozen"/>
      <selection activeCell="A6" sqref="A6:AE6"/>
      <selection pane="topRight"/>
      <selection pane="bottomLeft"/>
      <selection pane="bottomRight" activeCell="G21" sqref="G21"/>
    </sheetView>
  </sheetViews>
  <sheetFormatPr defaultColWidth="9.140625" defaultRowHeight="15" outlineLevelCol="1"/>
  <cols>
    <col min="1" max="1" width="51.28515625" style="50" bestFit="1" customWidth="1"/>
    <col min="2" max="2" width="34.28515625" style="50" bestFit="1" customWidth="1"/>
    <col min="3" max="4" width="10.5703125" style="50" bestFit="1" customWidth="1"/>
    <col min="5" max="5" width="12.42578125" style="50" bestFit="1" customWidth="1"/>
    <col min="6" max="6" width="12.28515625" style="50" bestFit="1" customWidth="1"/>
    <col min="7" max="7" width="63.7109375" style="50" bestFit="1" customWidth="1"/>
    <col min="8" max="8" width="14.85546875" style="51" bestFit="1" customWidth="1"/>
    <col min="9" max="14" width="7.5703125" style="50" hidden="1" bestFit="1" customWidth="1" outlineLevel="1"/>
    <col min="15" max="15" width="11.28515625" style="50" bestFit="1" customWidth="1" collapsed="1"/>
    <col min="16" max="16" width="12.28515625" style="52" bestFit="1" customWidth="1"/>
    <col min="17" max="17" width="12.28515625" style="53" bestFit="1" customWidth="1"/>
    <col min="18" max="18" width="12.28515625" style="52" bestFit="1" customWidth="1"/>
    <col min="19" max="19" width="13.42578125" style="54" hidden="1" bestFit="1" customWidth="1" outlineLevel="1"/>
    <col min="20" max="20" width="13.42578125" style="52" hidden="1" bestFit="1" customWidth="1" outlineLevel="1"/>
    <col min="21" max="21" width="13.42578125" style="53" hidden="1" bestFit="1" customWidth="1" outlineLevel="1"/>
    <col min="22" max="22" width="13.42578125" style="52" hidden="1" bestFit="1" customWidth="1" outlineLevel="1"/>
    <col min="23" max="23" width="10" style="50" bestFit="1" customWidth="1" collapsed="1"/>
    <col min="24" max="24" width="10.28515625" style="50" bestFit="1" customWidth="1"/>
    <col min="25" max="25" width="11.28515625" style="50" hidden="1" bestFit="1" customWidth="1" outlineLevel="1"/>
    <col min="26" max="26" width="11.7109375" style="53" hidden="1" bestFit="1" customWidth="1" outlineLevel="1"/>
    <col min="27" max="27" width="11.28515625" style="50" hidden="1" bestFit="1" customWidth="1" outlineLevel="1"/>
    <col min="28" max="28" width="15.42578125" style="52" hidden="1" bestFit="1" customWidth="1" collapsed="1"/>
    <col min="29" max="29" width="15.42578125" style="52" bestFit="1" customWidth="1"/>
    <col min="30" max="30" width="15.42578125" style="52" hidden="1" bestFit="1" customWidth="1"/>
    <col min="31" max="31" width="15.42578125" style="52" bestFit="1" customWidth="1"/>
    <col min="32" max="34" width="9.140625" style="50" bestFit="1" customWidth="1"/>
    <col min="35" max="35" width="12.42578125" style="50" bestFit="1" customWidth="1"/>
    <col min="36" max="36" width="12.5703125" style="50" hidden="1" bestFit="1" customWidth="1"/>
    <col min="37" max="37" width="12.42578125" style="50" hidden="1" bestFit="1" customWidth="1"/>
    <col min="38" max="38" width="9.140625" style="50" bestFit="1"/>
    <col min="39" max="16384" width="9.140625" style="50"/>
  </cols>
  <sheetData>
    <row r="1" spans="1:31" ht="23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ht="23.25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</row>
    <row r="3" spans="1:3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28.5">
      <c r="A4" s="368" t="s">
        <v>82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</row>
    <row r="5" spans="1:3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8.75">
      <c r="A6" s="352" t="str">
        <f>Оглавление!A6</f>
        <v xml:space="preserve"> от 1 сентября 2021 года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</row>
    <row r="7" spans="1:31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8"/>
      <c r="T7" s="56"/>
      <c r="U7" s="59"/>
      <c r="V7" s="56"/>
      <c r="W7" s="60"/>
      <c r="X7" s="60"/>
      <c r="Y7" s="60"/>
      <c r="Z7" s="59"/>
      <c r="AA7" s="60"/>
      <c r="AB7" s="56"/>
      <c r="AC7" s="56"/>
      <c r="AD7" s="56"/>
      <c r="AE7" s="56"/>
    </row>
    <row r="8" spans="1:3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8"/>
      <c r="T8" s="56"/>
      <c r="U8" s="59"/>
      <c r="V8" s="56"/>
      <c r="W8" s="60"/>
      <c r="X8" s="60"/>
      <c r="Y8" s="60"/>
      <c r="Z8" s="59"/>
      <c r="AA8" s="60"/>
      <c r="AB8" s="56"/>
      <c r="AC8" s="56"/>
      <c r="AD8" s="56"/>
      <c r="AE8" s="56"/>
    </row>
    <row r="9" spans="1:31">
      <c r="A9" s="61" t="s">
        <v>83</v>
      </c>
      <c r="B9" s="60"/>
      <c r="C9" s="60"/>
      <c r="D9" s="60"/>
      <c r="E9" s="60"/>
      <c r="F9" s="60"/>
      <c r="G9" s="62"/>
      <c r="H9" s="62"/>
      <c r="I9" s="60"/>
      <c r="J9" s="60"/>
      <c r="K9" s="60"/>
      <c r="L9" s="60"/>
      <c r="M9" s="60"/>
      <c r="N9" s="60"/>
      <c r="O9" s="60"/>
      <c r="P9" s="56"/>
      <c r="Q9" s="59"/>
      <c r="R9" s="56"/>
      <c r="S9" s="58"/>
      <c r="T9" s="56"/>
      <c r="U9" s="59"/>
      <c r="V9" s="56"/>
      <c r="W9" s="60"/>
      <c r="X9" s="60"/>
      <c r="Y9" s="60"/>
      <c r="Z9" s="59"/>
      <c r="AA9" s="60"/>
      <c r="AB9" s="56"/>
      <c r="AC9" s="56"/>
      <c r="AD9" s="56"/>
      <c r="AE9" s="56"/>
    </row>
    <row r="10" spans="1:31">
      <c r="A10" s="62" t="s">
        <v>84</v>
      </c>
      <c r="B10" s="60"/>
      <c r="C10" s="60"/>
      <c r="D10" s="60"/>
      <c r="E10" s="60"/>
      <c r="F10" s="60"/>
      <c r="G10" s="62"/>
      <c r="H10" s="62"/>
      <c r="I10" s="60"/>
      <c r="J10" s="60"/>
      <c r="K10" s="60"/>
      <c r="L10" s="60"/>
      <c r="M10" s="60"/>
      <c r="N10" s="60"/>
      <c r="O10" s="60"/>
      <c r="P10" s="56"/>
      <c r="Q10" s="59"/>
      <c r="R10" s="56"/>
      <c r="S10" s="58"/>
      <c r="T10" s="56"/>
      <c r="U10" s="59"/>
      <c r="V10" s="56"/>
      <c r="W10" s="60"/>
      <c r="X10" s="60"/>
      <c r="Y10" s="60"/>
      <c r="Z10" s="59"/>
      <c r="AA10" s="60"/>
      <c r="AB10" s="56"/>
      <c r="AC10" s="56"/>
      <c r="AD10" s="56"/>
      <c r="AE10" s="56"/>
    </row>
    <row r="11" spans="1:31">
      <c r="A11" s="62" t="s">
        <v>85</v>
      </c>
      <c r="B11" s="60"/>
      <c r="C11" s="60"/>
      <c r="D11" s="60"/>
      <c r="E11" s="60"/>
      <c r="F11" s="60"/>
      <c r="G11" s="62"/>
      <c r="H11" s="62"/>
      <c r="I11" s="60"/>
      <c r="J11" s="60"/>
      <c r="K11" s="60"/>
      <c r="L11" s="60"/>
      <c r="M11" s="60"/>
      <c r="N11" s="60"/>
      <c r="O11" s="60"/>
      <c r="P11" s="56"/>
      <c r="Q11" s="59"/>
      <c r="R11" s="56"/>
      <c r="S11" s="58"/>
      <c r="T11" s="56"/>
      <c r="U11" s="59"/>
      <c r="V11" s="56"/>
      <c r="W11" s="60"/>
      <c r="X11" s="60"/>
      <c r="Y11" s="60"/>
      <c r="Z11" s="59"/>
      <c r="AA11" s="60"/>
      <c r="AB11" s="56"/>
      <c r="AC11" s="56"/>
      <c r="AD11" s="63"/>
      <c r="AE11" s="56"/>
    </row>
    <row r="12" spans="1:31">
      <c r="A12" s="62" t="s">
        <v>86</v>
      </c>
      <c r="B12" s="60"/>
      <c r="C12" s="60"/>
      <c r="D12" s="60"/>
      <c r="E12" s="60"/>
      <c r="F12" s="60"/>
      <c r="G12" s="62"/>
      <c r="H12" s="62"/>
      <c r="I12" s="60"/>
      <c r="J12" s="60"/>
      <c r="K12" s="60"/>
      <c r="L12" s="60"/>
      <c r="M12" s="60"/>
      <c r="N12" s="60"/>
      <c r="O12" s="60"/>
      <c r="P12" s="56"/>
      <c r="Q12" s="59"/>
      <c r="R12" s="56"/>
      <c r="S12" s="58"/>
      <c r="T12" s="56"/>
      <c r="U12" s="59"/>
      <c r="V12" s="56"/>
      <c r="W12" s="60"/>
      <c r="X12" s="60"/>
      <c r="Y12" s="60"/>
      <c r="Z12" s="59"/>
      <c r="AA12" s="60"/>
      <c r="AB12" s="56"/>
      <c r="AC12" s="56"/>
      <c r="AD12" s="63"/>
      <c r="AE12" s="56"/>
    </row>
    <row r="13" spans="1:31">
      <c r="A13" s="62" t="s">
        <v>87</v>
      </c>
      <c r="B13" s="60"/>
      <c r="C13" s="60"/>
      <c r="D13" s="60"/>
      <c r="E13" s="60"/>
      <c r="F13" s="60"/>
      <c r="G13" s="62"/>
      <c r="H13" s="62"/>
      <c r="I13" s="60"/>
      <c r="J13" s="60"/>
      <c r="K13" s="60"/>
      <c r="L13" s="60"/>
      <c r="M13" s="60"/>
      <c r="N13" s="60"/>
      <c r="O13" s="60"/>
      <c r="P13" s="56"/>
      <c r="Q13" s="59"/>
      <c r="R13" s="56"/>
      <c r="S13" s="58"/>
      <c r="T13" s="56"/>
      <c r="U13" s="59"/>
      <c r="V13" s="56"/>
      <c r="W13" s="60"/>
      <c r="X13" s="60"/>
      <c r="Y13" s="60"/>
      <c r="Z13" s="59"/>
      <c r="AA13" s="60"/>
      <c r="AB13" s="56"/>
      <c r="AC13" s="56"/>
      <c r="AD13" s="63"/>
      <c r="AE13" s="56"/>
    </row>
    <row r="14" spans="1:31">
      <c r="A14" s="62" t="s">
        <v>88</v>
      </c>
      <c r="B14" s="60"/>
      <c r="C14" s="60"/>
      <c r="D14" s="60"/>
      <c r="E14" s="60"/>
      <c r="F14" s="60"/>
      <c r="G14" s="62"/>
      <c r="H14" s="62"/>
      <c r="I14" s="60"/>
      <c r="J14" s="60"/>
      <c r="K14" s="60"/>
      <c r="L14" s="60"/>
      <c r="M14" s="60"/>
      <c r="N14" s="60"/>
      <c r="O14" s="60"/>
      <c r="P14" s="56"/>
      <c r="Q14" s="59"/>
      <c r="R14" s="56"/>
      <c r="S14" s="58"/>
      <c r="T14" s="56"/>
      <c r="U14" s="59"/>
      <c r="V14" s="56"/>
      <c r="W14" s="60"/>
      <c r="X14" s="60"/>
      <c r="Y14" s="60"/>
      <c r="Z14" s="59"/>
      <c r="AA14" s="60"/>
      <c r="AB14" s="56"/>
      <c r="AC14" s="56"/>
      <c r="AD14" s="63"/>
      <c r="AE14" s="64" t="s">
        <v>89</v>
      </c>
    </row>
    <row r="15" spans="1:31">
      <c r="A15" s="62" t="s">
        <v>90</v>
      </c>
      <c r="B15" s="60"/>
      <c r="C15" s="60"/>
      <c r="D15" s="60"/>
      <c r="E15" s="60"/>
      <c r="F15" s="60"/>
      <c r="G15" s="62"/>
      <c r="H15" s="62"/>
      <c r="I15" s="60"/>
      <c r="J15" s="60"/>
      <c r="K15" s="60"/>
      <c r="L15" s="60"/>
      <c r="M15" s="60"/>
      <c r="N15" s="60"/>
      <c r="O15" s="60"/>
      <c r="P15" s="56"/>
      <c r="Q15" s="59"/>
      <c r="R15" s="56"/>
      <c r="S15" s="58"/>
      <c r="T15" s="56"/>
      <c r="U15" s="59"/>
      <c r="V15" s="56"/>
      <c r="W15" s="60"/>
      <c r="X15" s="60"/>
      <c r="Y15" s="60"/>
      <c r="Z15" s="59"/>
      <c r="AA15" s="60"/>
      <c r="AB15" s="56"/>
      <c r="AC15" s="56"/>
      <c r="AD15" s="63"/>
      <c r="AE15" s="65">
        <v>0</v>
      </c>
    </row>
    <row r="16" spans="1:31">
      <c r="A16" s="62" t="s">
        <v>91</v>
      </c>
      <c r="B16" s="62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56"/>
      <c r="Q16" s="59"/>
      <c r="R16" s="56"/>
      <c r="S16" s="58"/>
      <c r="T16" s="56"/>
      <c r="U16" s="59"/>
      <c r="V16" s="56"/>
      <c r="W16" s="60"/>
      <c r="X16" s="60"/>
      <c r="Y16" s="60"/>
      <c r="Z16" s="59"/>
      <c r="AA16" s="60"/>
      <c r="AB16" s="60"/>
      <c r="AC16" s="60"/>
      <c r="AD16" s="63"/>
      <c r="AE16" s="58"/>
    </row>
    <row r="17" spans="1:37">
      <c r="A17" s="62" t="s">
        <v>92</v>
      </c>
      <c r="B17" s="62"/>
      <c r="C17" s="60"/>
      <c r="D17" s="60"/>
      <c r="E17" s="60"/>
      <c r="F17" s="60"/>
      <c r="G17" s="60"/>
      <c r="H17" s="62"/>
      <c r="I17" s="60"/>
      <c r="J17" s="60"/>
      <c r="K17" s="60"/>
      <c r="L17" s="60"/>
      <c r="M17" s="60"/>
      <c r="N17" s="60"/>
      <c r="O17" s="60"/>
      <c r="P17" s="56"/>
      <c r="Q17" s="59"/>
      <c r="R17" s="56"/>
      <c r="S17" s="58"/>
      <c r="T17" s="56"/>
      <c r="U17" s="59"/>
      <c r="V17" s="56"/>
      <c r="W17" s="60"/>
      <c r="X17" s="60"/>
      <c r="Y17" s="60"/>
      <c r="Z17" s="59"/>
      <c r="AA17" s="60"/>
      <c r="AB17" s="60"/>
      <c r="AC17" s="60"/>
      <c r="AD17" s="60"/>
      <c r="AE17" s="58"/>
    </row>
    <row r="18" spans="1:37" ht="15.75">
      <c r="A18" s="62" t="s">
        <v>93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7" s="66" customFormat="1">
      <c r="A19" s="67"/>
      <c r="B19" s="67"/>
      <c r="C19" s="67"/>
      <c r="D19" s="67"/>
      <c r="E19" s="67"/>
      <c r="F19" s="67"/>
      <c r="G19" s="67"/>
      <c r="H19" s="61"/>
      <c r="I19" s="357" t="s">
        <v>94</v>
      </c>
      <c r="J19" s="358"/>
      <c r="K19" s="358"/>
      <c r="L19" s="358"/>
      <c r="M19" s="358"/>
      <c r="N19" s="359"/>
      <c r="O19" s="360" t="s">
        <v>95</v>
      </c>
      <c r="P19" s="361"/>
      <c r="Q19" s="361"/>
      <c r="R19" s="362"/>
      <c r="S19" s="363" t="s">
        <v>96</v>
      </c>
      <c r="T19" s="364"/>
      <c r="U19" s="364"/>
      <c r="V19" s="364"/>
      <c r="W19" s="365" t="s">
        <v>97</v>
      </c>
      <c r="X19" s="366"/>
      <c r="Y19" s="366"/>
      <c r="Z19" s="366"/>
      <c r="AA19" s="367"/>
      <c r="AB19" s="354" t="s">
        <v>98</v>
      </c>
      <c r="AC19" s="355"/>
      <c r="AD19" s="355"/>
      <c r="AE19" s="356"/>
    </row>
    <row r="20" spans="1:37" s="66" customFormat="1" ht="30">
      <c r="A20" s="68" t="s">
        <v>55</v>
      </c>
      <c r="B20" s="69" t="s">
        <v>6</v>
      </c>
      <c r="C20" s="69" t="s">
        <v>99</v>
      </c>
      <c r="D20" s="69" t="s">
        <v>100</v>
      </c>
      <c r="E20" s="69" t="s">
        <v>101</v>
      </c>
      <c r="F20" s="69" t="s">
        <v>102</v>
      </c>
      <c r="G20" s="69" t="s">
        <v>103</v>
      </c>
      <c r="H20" s="70" t="s">
        <v>104</v>
      </c>
      <c r="I20" s="71" t="s">
        <v>105</v>
      </c>
      <c r="J20" s="72" t="s">
        <v>106</v>
      </c>
      <c r="K20" s="72" t="s">
        <v>107</v>
      </c>
      <c r="L20" s="73" t="s">
        <v>108</v>
      </c>
      <c r="M20" s="73" t="s">
        <v>109</v>
      </c>
      <c r="N20" s="74" t="s">
        <v>110</v>
      </c>
      <c r="O20" s="75" t="s">
        <v>111</v>
      </c>
      <c r="P20" s="76" t="s">
        <v>112</v>
      </c>
      <c r="Q20" s="77" t="s">
        <v>113</v>
      </c>
      <c r="R20" s="78" t="s">
        <v>114</v>
      </c>
      <c r="S20" s="79" t="s">
        <v>115</v>
      </c>
      <c r="T20" s="80" t="s">
        <v>116</v>
      </c>
      <c r="U20" s="81" t="s">
        <v>117</v>
      </c>
      <c r="V20" s="80" t="s">
        <v>118</v>
      </c>
      <c r="W20" s="82" t="s">
        <v>119</v>
      </c>
      <c r="X20" s="83" t="s">
        <v>120</v>
      </c>
      <c r="Y20" s="83" t="s">
        <v>121</v>
      </c>
      <c r="Z20" s="84" t="s">
        <v>122</v>
      </c>
      <c r="AA20" s="85" t="s">
        <v>123</v>
      </c>
      <c r="AB20" s="86" t="s">
        <v>124</v>
      </c>
      <c r="AC20" s="87" t="s">
        <v>125</v>
      </c>
      <c r="AD20" s="88" t="s">
        <v>126</v>
      </c>
      <c r="AE20" s="89" t="s">
        <v>127</v>
      </c>
      <c r="AJ20" s="90" t="s">
        <v>128</v>
      </c>
      <c r="AK20" s="91" t="s">
        <v>126</v>
      </c>
    </row>
    <row r="21" spans="1:37" ht="15" customHeight="1">
      <c r="A21" s="92" t="s">
        <v>7</v>
      </c>
      <c r="B21" s="93" t="s">
        <v>8</v>
      </c>
      <c r="C21" s="94">
        <v>6000</v>
      </c>
      <c r="D21" s="94">
        <v>1000</v>
      </c>
      <c r="E21" s="94">
        <v>40</v>
      </c>
      <c r="F21" s="95" t="s">
        <v>129</v>
      </c>
      <c r="G21" s="96" t="s">
        <v>130</v>
      </c>
      <c r="H21" s="97" t="s">
        <v>131</v>
      </c>
      <c r="I21" s="98" t="s">
        <v>132</v>
      </c>
      <c r="J21" s="99"/>
      <c r="K21" s="99"/>
      <c r="L21" s="100"/>
      <c r="M21" s="100"/>
      <c r="N21" s="101"/>
      <c r="O21" s="102">
        <v>1</v>
      </c>
      <c r="P21" s="103">
        <f t="shared" ref="P21:P84" si="0">O21*C21*D21/1000000</f>
        <v>6</v>
      </c>
      <c r="Q21" s="104">
        <f t="shared" ref="Q21:Q84" si="1">P21*E21/1000</f>
        <v>0.24</v>
      </c>
      <c r="R21" s="105">
        <f t="shared" ref="R21:R84" si="2">Q21*AJ21</f>
        <v>19.2</v>
      </c>
      <c r="S21" s="106"/>
      <c r="T21" s="103"/>
      <c r="U21" s="104"/>
      <c r="V21" s="103"/>
      <c r="W21" s="107" t="s">
        <v>133</v>
      </c>
      <c r="X21" s="108">
        <v>80</v>
      </c>
      <c r="Y21" s="109">
        <f t="shared" ref="Y21:Y84" si="3">IF($H21="рул./пал.",$X21*T21,$X21*P21)</f>
        <v>480</v>
      </c>
      <c r="Z21" s="110">
        <f t="shared" ref="Z21:Z84" si="4">IF($H21="рул./пал.",$X21*U21,$X21*Q21)</f>
        <v>19.2</v>
      </c>
      <c r="AA21" s="111">
        <f t="shared" ref="AA21:AA84" si="5">IF($H21="рул./пал.",$X21*V21,$X21*R21)</f>
        <v>1536</v>
      </c>
      <c r="AB21" s="112">
        <f t="shared" ref="AB21:AB84" si="6">ROUND(AD21*E21/1000,2)</f>
        <v>366.4</v>
      </c>
      <c r="AC21" s="113">
        <f t="shared" ref="AC21:AC84" si="7">ROUND(AB21*1.2,2)</f>
        <v>439.68</v>
      </c>
      <c r="AD21" s="114">
        <f t="shared" ref="AD21:AD84" si="8">ROUND(AK21*(1-$AE$15),2)</f>
        <v>9160</v>
      </c>
      <c r="AE21" s="115">
        <f t="shared" ref="AE21:AE84" si="9">ROUND(AD21*1.2,2)</f>
        <v>10992</v>
      </c>
      <c r="AF21" s="66"/>
      <c r="AG21" s="66"/>
      <c r="AH21" s="116"/>
      <c r="AI21" s="116"/>
      <c r="AJ21" s="117">
        <v>80</v>
      </c>
      <c r="AK21" s="118">
        <v>9160</v>
      </c>
    </row>
    <row r="22" spans="1:37" ht="15" customHeight="1">
      <c r="A22" s="119" t="s">
        <v>7</v>
      </c>
      <c r="B22" s="120" t="s">
        <v>8</v>
      </c>
      <c r="C22" s="121">
        <v>5000</v>
      </c>
      <c r="D22" s="121">
        <v>1000</v>
      </c>
      <c r="E22" s="121">
        <v>50</v>
      </c>
      <c r="F22" s="122" t="s">
        <v>134</v>
      </c>
      <c r="G22" s="123" t="s">
        <v>135</v>
      </c>
      <c r="H22" s="124" t="s">
        <v>131</v>
      </c>
      <c r="I22" s="125" t="s">
        <v>132</v>
      </c>
      <c r="J22" s="126"/>
      <c r="K22" s="126"/>
      <c r="L22" s="127"/>
      <c r="M22" s="127"/>
      <c r="N22" s="128"/>
      <c r="O22" s="129">
        <v>1</v>
      </c>
      <c r="P22" s="130">
        <f t="shared" si="0"/>
        <v>5</v>
      </c>
      <c r="Q22" s="131">
        <f t="shared" si="1"/>
        <v>0.25</v>
      </c>
      <c r="R22" s="132">
        <f t="shared" si="2"/>
        <v>20</v>
      </c>
      <c r="S22" s="133"/>
      <c r="T22" s="130"/>
      <c r="U22" s="131"/>
      <c r="V22" s="130"/>
      <c r="W22" s="134" t="s">
        <v>136</v>
      </c>
      <c r="X22" s="135">
        <v>80</v>
      </c>
      <c r="Y22" s="136">
        <f t="shared" si="3"/>
        <v>400</v>
      </c>
      <c r="Z22" s="137">
        <f t="shared" si="4"/>
        <v>20</v>
      </c>
      <c r="AA22" s="138">
        <f t="shared" si="5"/>
        <v>1600</v>
      </c>
      <c r="AB22" s="139">
        <f t="shared" si="6"/>
        <v>436</v>
      </c>
      <c r="AC22" s="140">
        <f t="shared" si="7"/>
        <v>523.20000000000005</v>
      </c>
      <c r="AD22" s="141">
        <f t="shared" si="8"/>
        <v>8720</v>
      </c>
      <c r="AE22" s="142">
        <f t="shared" si="9"/>
        <v>10464</v>
      </c>
      <c r="AF22" s="66"/>
      <c r="AG22" s="66"/>
      <c r="AH22" s="116"/>
      <c r="AI22" s="116"/>
      <c r="AJ22" s="117">
        <v>80</v>
      </c>
      <c r="AK22" s="118">
        <v>8720</v>
      </c>
    </row>
    <row r="23" spans="1:37" ht="15" customHeight="1">
      <c r="A23" s="119" t="s">
        <v>7</v>
      </c>
      <c r="B23" s="120" t="s">
        <v>8</v>
      </c>
      <c r="C23" s="121">
        <v>4000</v>
      </c>
      <c r="D23" s="121">
        <v>1000</v>
      </c>
      <c r="E23" s="121">
        <v>60</v>
      </c>
      <c r="F23" s="122" t="s">
        <v>137</v>
      </c>
      <c r="G23" s="123" t="s">
        <v>138</v>
      </c>
      <c r="H23" s="124" t="s">
        <v>131</v>
      </c>
      <c r="I23" s="125" t="s">
        <v>132</v>
      </c>
      <c r="J23" s="126"/>
      <c r="K23" s="126"/>
      <c r="L23" s="127"/>
      <c r="M23" s="127"/>
      <c r="N23" s="128"/>
      <c r="O23" s="129">
        <v>1</v>
      </c>
      <c r="P23" s="130">
        <f t="shared" si="0"/>
        <v>4</v>
      </c>
      <c r="Q23" s="131">
        <f t="shared" si="1"/>
        <v>0.24</v>
      </c>
      <c r="R23" s="132">
        <f t="shared" si="2"/>
        <v>19.2</v>
      </c>
      <c r="S23" s="133"/>
      <c r="T23" s="130"/>
      <c r="U23" s="131"/>
      <c r="V23" s="130"/>
      <c r="W23" s="134" t="s">
        <v>136</v>
      </c>
      <c r="X23" s="135">
        <v>80</v>
      </c>
      <c r="Y23" s="136">
        <f t="shared" si="3"/>
        <v>320</v>
      </c>
      <c r="Z23" s="137">
        <f t="shared" si="4"/>
        <v>19.2</v>
      </c>
      <c r="AA23" s="138">
        <f t="shared" si="5"/>
        <v>1536</v>
      </c>
      <c r="AB23" s="139">
        <f t="shared" si="6"/>
        <v>519.6</v>
      </c>
      <c r="AC23" s="140">
        <f t="shared" si="7"/>
        <v>623.52</v>
      </c>
      <c r="AD23" s="141">
        <f t="shared" si="8"/>
        <v>8660</v>
      </c>
      <c r="AE23" s="142">
        <f t="shared" si="9"/>
        <v>10392</v>
      </c>
      <c r="AF23" s="66"/>
      <c r="AG23" s="66"/>
      <c r="AH23" s="116"/>
      <c r="AI23" s="116"/>
      <c r="AJ23" s="117">
        <v>80</v>
      </c>
      <c r="AK23" s="118">
        <v>8660</v>
      </c>
    </row>
    <row r="24" spans="1:37" ht="15" customHeight="1">
      <c r="A24" s="119" t="s">
        <v>7</v>
      </c>
      <c r="B24" s="120" t="s">
        <v>8</v>
      </c>
      <c r="C24" s="121">
        <v>2000</v>
      </c>
      <c r="D24" s="121">
        <v>1000</v>
      </c>
      <c r="E24" s="121">
        <v>70</v>
      </c>
      <c r="F24" s="122" t="s">
        <v>139</v>
      </c>
      <c r="G24" s="123" t="s">
        <v>140</v>
      </c>
      <c r="H24" s="124" t="s">
        <v>131</v>
      </c>
      <c r="I24" s="125" t="s">
        <v>132</v>
      </c>
      <c r="J24" s="126"/>
      <c r="K24" s="126"/>
      <c r="L24" s="127"/>
      <c r="M24" s="127"/>
      <c r="N24" s="128"/>
      <c r="O24" s="129">
        <v>1</v>
      </c>
      <c r="P24" s="130">
        <f t="shared" si="0"/>
        <v>2</v>
      </c>
      <c r="Q24" s="131">
        <f t="shared" si="1"/>
        <v>0.14000000000000001</v>
      </c>
      <c r="R24" s="132">
        <f t="shared" si="2"/>
        <v>11.200000000000001</v>
      </c>
      <c r="S24" s="133"/>
      <c r="T24" s="130"/>
      <c r="U24" s="131"/>
      <c r="V24" s="130"/>
      <c r="W24" s="143" t="s">
        <v>133</v>
      </c>
      <c r="X24" s="135">
        <v>80</v>
      </c>
      <c r="Y24" s="136">
        <f t="shared" si="3"/>
        <v>160</v>
      </c>
      <c r="Z24" s="137">
        <f t="shared" si="4"/>
        <v>11.200000000000001</v>
      </c>
      <c r="AA24" s="138">
        <f t="shared" si="5"/>
        <v>896.00000000000011</v>
      </c>
      <c r="AB24" s="139">
        <f t="shared" si="6"/>
        <v>596.4</v>
      </c>
      <c r="AC24" s="140">
        <f t="shared" si="7"/>
        <v>715.68</v>
      </c>
      <c r="AD24" s="141">
        <f t="shared" si="8"/>
        <v>8520</v>
      </c>
      <c r="AE24" s="142">
        <f t="shared" si="9"/>
        <v>10224</v>
      </c>
      <c r="AF24" s="66"/>
      <c r="AG24" s="66"/>
      <c r="AH24" s="116"/>
      <c r="AI24" s="116"/>
      <c r="AJ24" s="117">
        <v>80</v>
      </c>
      <c r="AK24" s="118">
        <v>8520</v>
      </c>
    </row>
    <row r="25" spans="1:37" ht="15" customHeight="1">
      <c r="A25" s="119" t="s">
        <v>7</v>
      </c>
      <c r="B25" s="120" t="s">
        <v>8</v>
      </c>
      <c r="C25" s="144">
        <v>2000</v>
      </c>
      <c r="D25" s="144">
        <v>1000</v>
      </c>
      <c r="E25" s="121">
        <v>80</v>
      </c>
      <c r="F25" s="122" t="s">
        <v>141</v>
      </c>
      <c r="G25" s="123" t="s">
        <v>142</v>
      </c>
      <c r="H25" s="124" t="s">
        <v>131</v>
      </c>
      <c r="I25" s="125" t="s">
        <v>132</v>
      </c>
      <c r="J25" s="126"/>
      <c r="K25" s="126"/>
      <c r="L25" s="127"/>
      <c r="M25" s="127"/>
      <c r="N25" s="128"/>
      <c r="O25" s="129">
        <v>1</v>
      </c>
      <c r="P25" s="130">
        <f t="shared" si="0"/>
        <v>2</v>
      </c>
      <c r="Q25" s="131">
        <f t="shared" si="1"/>
        <v>0.16</v>
      </c>
      <c r="R25" s="132">
        <f t="shared" si="2"/>
        <v>12.8</v>
      </c>
      <c r="S25" s="133"/>
      <c r="T25" s="130"/>
      <c r="U25" s="131"/>
      <c r="V25" s="130"/>
      <c r="W25" s="134" t="s">
        <v>136</v>
      </c>
      <c r="X25" s="135">
        <v>80</v>
      </c>
      <c r="Y25" s="136">
        <f t="shared" si="3"/>
        <v>160</v>
      </c>
      <c r="Z25" s="137">
        <f t="shared" si="4"/>
        <v>12.8</v>
      </c>
      <c r="AA25" s="138">
        <f t="shared" si="5"/>
        <v>1024</v>
      </c>
      <c r="AB25" s="139">
        <f t="shared" si="6"/>
        <v>648</v>
      </c>
      <c r="AC25" s="140">
        <f t="shared" si="7"/>
        <v>777.6</v>
      </c>
      <c r="AD25" s="141">
        <f t="shared" si="8"/>
        <v>8100</v>
      </c>
      <c r="AE25" s="142">
        <f t="shared" si="9"/>
        <v>9720</v>
      </c>
      <c r="AF25" s="66"/>
      <c r="AG25" s="66"/>
      <c r="AH25" s="116"/>
      <c r="AI25" s="116"/>
      <c r="AJ25" s="117">
        <v>80</v>
      </c>
      <c r="AK25" s="118">
        <v>8100</v>
      </c>
    </row>
    <row r="26" spans="1:37" ht="15" customHeight="1">
      <c r="A26" s="119" t="s">
        <v>7</v>
      </c>
      <c r="B26" s="120" t="s">
        <v>8</v>
      </c>
      <c r="C26" s="144">
        <v>2000</v>
      </c>
      <c r="D26" s="144">
        <v>1000</v>
      </c>
      <c r="E26" s="121">
        <v>90</v>
      </c>
      <c r="F26" s="122" t="s">
        <v>143</v>
      </c>
      <c r="G26" s="123" t="s">
        <v>144</v>
      </c>
      <c r="H26" s="124" t="s">
        <v>131</v>
      </c>
      <c r="I26" s="125" t="s">
        <v>132</v>
      </c>
      <c r="J26" s="126"/>
      <c r="K26" s="126"/>
      <c r="L26" s="127"/>
      <c r="M26" s="127"/>
      <c r="N26" s="128"/>
      <c r="O26" s="129">
        <v>1</v>
      </c>
      <c r="P26" s="130">
        <f t="shared" si="0"/>
        <v>2</v>
      </c>
      <c r="Q26" s="131">
        <f t="shared" si="1"/>
        <v>0.18</v>
      </c>
      <c r="R26" s="132">
        <f t="shared" si="2"/>
        <v>14.399999999999999</v>
      </c>
      <c r="S26" s="133"/>
      <c r="T26" s="130"/>
      <c r="U26" s="131"/>
      <c r="V26" s="130"/>
      <c r="W26" s="143" t="s">
        <v>133</v>
      </c>
      <c r="X26" s="135">
        <v>80</v>
      </c>
      <c r="Y26" s="136">
        <f t="shared" si="3"/>
        <v>160</v>
      </c>
      <c r="Z26" s="137">
        <f t="shared" si="4"/>
        <v>14.399999999999999</v>
      </c>
      <c r="AA26" s="138">
        <f t="shared" si="5"/>
        <v>1152</v>
      </c>
      <c r="AB26" s="139">
        <f t="shared" si="6"/>
        <v>723.6</v>
      </c>
      <c r="AC26" s="140">
        <f t="shared" si="7"/>
        <v>868.32</v>
      </c>
      <c r="AD26" s="141">
        <f t="shared" si="8"/>
        <v>8040</v>
      </c>
      <c r="AE26" s="142">
        <f t="shared" si="9"/>
        <v>9648</v>
      </c>
      <c r="AF26" s="66"/>
      <c r="AG26" s="66"/>
      <c r="AH26" s="116"/>
      <c r="AI26" s="116"/>
      <c r="AJ26" s="117">
        <v>80</v>
      </c>
      <c r="AK26" s="118">
        <v>8040</v>
      </c>
    </row>
    <row r="27" spans="1:37" ht="15" customHeight="1">
      <c r="A27" s="119" t="s">
        <v>7</v>
      </c>
      <c r="B27" s="120" t="s">
        <v>8</v>
      </c>
      <c r="C27" s="144">
        <v>2000</v>
      </c>
      <c r="D27" s="144">
        <v>1000</v>
      </c>
      <c r="E27" s="121">
        <v>100</v>
      </c>
      <c r="F27" s="122" t="s">
        <v>145</v>
      </c>
      <c r="G27" s="123" t="s">
        <v>146</v>
      </c>
      <c r="H27" s="124" t="s">
        <v>131</v>
      </c>
      <c r="I27" s="125" t="s">
        <v>132</v>
      </c>
      <c r="J27" s="126"/>
      <c r="K27" s="126"/>
      <c r="L27" s="127"/>
      <c r="M27" s="127"/>
      <c r="N27" s="128"/>
      <c r="O27" s="129">
        <v>1</v>
      </c>
      <c r="P27" s="130">
        <f t="shared" si="0"/>
        <v>2</v>
      </c>
      <c r="Q27" s="131">
        <f t="shared" si="1"/>
        <v>0.2</v>
      </c>
      <c r="R27" s="132">
        <f t="shared" si="2"/>
        <v>16</v>
      </c>
      <c r="S27" s="133"/>
      <c r="T27" s="130"/>
      <c r="U27" s="131"/>
      <c r="V27" s="130"/>
      <c r="W27" s="134" t="s">
        <v>136</v>
      </c>
      <c r="X27" s="135">
        <v>80</v>
      </c>
      <c r="Y27" s="136">
        <f t="shared" si="3"/>
        <v>160</v>
      </c>
      <c r="Z27" s="137">
        <f t="shared" si="4"/>
        <v>16</v>
      </c>
      <c r="AA27" s="138">
        <f t="shared" si="5"/>
        <v>1280</v>
      </c>
      <c r="AB27" s="139">
        <f t="shared" si="6"/>
        <v>796</v>
      </c>
      <c r="AC27" s="140">
        <f t="shared" si="7"/>
        <v>955.2</v>
      </c>
      <c r="AD27" s="141">
        <f t="shared" si="8"/>
        <v>7960</v>
      </c>
      <c r="AE27" s="142">
        <f t="shared" si="9"/>
        <v>9552</v>
      </c>
      <c r="AF27" s="66"/>
      <c r="AG27" s="66"/>
      <c r="AH27" s="116"/>
      <c r="AI27" s="116"/>
      <c r="AJ27" s="117">
        <v>80</v>
      </c>
      <c r="AK27" s="118">
        <v>7960</v>
      </c>
    </row>
    <row r="28" spans="1:37" ht="15" customHeight="1">
      <c r="A28" s="119" t="s">
        <v>7</v>
      </c>
      <c r="B28" s="120" t="s">
        <v>8</v>
      </c>
      <c r="C28" s="144">
        <v>2000</v>
      </c>
      <c r="D28" s="144">
        <v>1000</v>
      </c>
      <c r="E28" s="121">
        <v>110</v>
      </c>
      <c r="F28" s="122" t="s">
        <v>147</v>
      </c>
      <c r="G28" s="123" t="s">
        <v>148</v>
      </c>
      <c r="H28" s="124" t="s">
        <v>131</v>
      </c>
      <c r="I28" s="125" t="s">
        <v>132</v>
      </c>
      <c r="J28" s="126"/>
      <c r="K28" s="126"/>
      <c r="L28" s="127"/>
      <c r="M28" s="127"/>
      <c r="N28" s="128"/>
      <c r="O28" s="129">
        <v>1</v>
      </c>
      <c r="P28" s="130">
        <f t="shared" si="0"/>
        <v>2</v>
      </c>
      <c r="Q28" s="131">
        <f t="shared" si="1"/>
        <v>0.22</v>
      </c>
      <c r="R28" s="132">
        <f t="shared" si="2"/>
        <v>17.600000000000001</v>
      </c>
      <c r="S28" s="133"/>
      <c r="T28" s="130"/>
      <c r="U28" s="131"/>
      <c r="V28" s="130"/>
      <c r="W28" s="145" t="s">
        <v>149</v>
      </c>
      <c r="X28" s="135">
        <v>80</v>
      </c>
      <c r="Y28" s="136">
        <f t="shared" si="3"/>
        <v>160</v>
      </c>
      <c r="Z28" s="137">
        <f t="shared" si="4"/>
        <v>17.600000000000001</v>
      </c>
      <c r="AA28" s="138">
        <f t="shared" si="5"/>
        <v>1408</v>
      </c>
      <c r="AB28" s="139">
        <f t="shared" si="6"/>
        <v>904.2</v>
      </c>
      <c r="AC28" s="140">
        <f t="shared" si="7"/>
        <v>1085.04</v>
      </c>
      <c r="AD28" s="141">
        <f t="shared" si="8"/>
        <v>8220</v>
      </c>
      <c r="AE28" s="142">
        <f t="shared" si="9"/>
        <v>9864</v>
      </c>
      <c r="AF28" s="66"/>
      <c r="AG28" s="66"/>
      <c r="AH28" s="116"/>
      <c r="AI28" s="116"/>
      <c r="AJ28" s="117">
        <v>80</v>
      </c>
      <c r="AK28" s="118">
        <v>8220</v>
      </c>
    </row>
    <row r="29" spans="1:37" ht="15" customHeight="1">
      <c r="A29" s="119" t="s">
        <v>7</v>
      </c>
      <c r="B29" s="120" t="s">
        <v>8</v>
      </c>
      <c r="C29" s="144">
        <v>2000</v>
      </c>
      <c r="D29" s="144">
        <v>1000</v>
      </c>
      <c r="E29" s="121">
        <v>120</v>
      </c>
      <c r="F29" s="122" t="s">
        <v>150</v>
      </c>
      <c r="G29" s="123" t="s">
        <v>151</v>
      </c>
      <c r="H29" s="124" t="s">
        <v>131</v>
      </c>
      <c r="I29" s="125" t="s">
        <v>132</v>
      </c>
      <c r="J29" s="126"/>
      <c r="K29" s="126"/>
      <c r="L29" s="127"/>
      <c r="M29" s="127"/>
      <c r="N29" s="128"/>
      <c r="O29" s="129">
        <v>1</v>
      </c>
      <c r="P29" s="130">
        <f t="shared" si="0"/>
        <v>2</v>
      </c>
      <c r="Q29" s="131">
        <f t="shared" si="1"/>
        <v>0.24</v>
      </c>
      <c r="R29" s="132">
        <f t="shared" si="2"/>
        <v>19.2</v>
      </c>
      <c r="S29" s="133"/>
      <c r="T29" s="130"/>
      <c r="U29" s="131"/>
      <c r="V29" s="130"/>
      <c r="W29" s="145" t="s">
        <v>149</v>
      </c>
      <c r="X29" s="135">
        <v>80</v>
      </c>
      <c r="Y29" s="136">
        <f t="shared" si="3"/>
        <v>160</v>
      </c>
      <c r="Z29" s="137">
        <f t="shared" si="4"/>
        <v>19.2</v>
      </c>
      <c r="AA29" s="138">
        <f t="shared" si="5"/>
        <v>1536</v>
      </c>
      <c r="AB29" s="139">
        <f t="shared" si="6"/>
        <v>986.4</v>
      </c>
      <c r="AC29" s="140">
        <f t="shared" si="7"/>
        <v>1183.68</v>
      </c>
      <c r="AD29" s="141">
        <f t="shared" si="8"/>
        <v>8220</v>
      </c>
      <c r="AE29" s="142">
        <f t="shared" si="9"/>
        <v>9864</v>
      </c>
      <c r="AF29" s="66"/>
      <c r="AG29" s="66"/>
      <c r="AH29" s="116"/>
      <c r="AI29" s="116"/>
      <c r="AJ29" s="117">
        <v>80</v>
      </c>
      <c r="AK29" s="118">
        <v>8220</v>
      </c>
    </row>
    <row r="30" spans="1:37" ht="15" customHeight="1">
      <c r="A30" s="119" t="s">
        <v>7</v>
      </c>
      <c r="B30" s="146" t="s">
        <v>11</v>
      </c>
      <c r="C30" s="121">
        <v>6000</v>
      </c>
      <c r="D30" s="121">
        <v>1000</v>
      </c>
      <c r="E30" s="121">
        <v>40</v>
      </c>
      <c r="F30" s="122" t="s">
        <v>152</v>
      </c>
      <c r="G30" s="123" t="s">
        <v>153</v>
      </c>
      <c r="H30" s="124" t="s">
        <v>131</v>
      </c>
      <c r="I30" s="125" t="s">
        <v>132</v>
      </c>
      <c r="J30" s="126"/>
      <c r="K30" s="126"/>
      <c r="L30" s="127"/>
      <c r="M30" s="127"/>
      <c r="N30" s="128"/>
      <c r="O30" s="129">
        <v>1</v>
      </c>
      <c r="P30" s="130">
        <f t="shared" si="0"/>
        <v>6</v>
      </c>
      <c r="Q30" s="131">
        <f t="shared" si="1"/>
        <v>0.24</v>
      </c>
      <c r="R30" s="132">
        <f t="shared" si="2"/>
        <v>19.2</v>
      </c>
      <c r="S30" s="133"/>
      <c r="T30" s="130"/>
      <c r="U30" s="131"/>
      <c r="V30" s="130"/>
      <c r="W30" s="145" t="s">
        <v>149</v>
      </c>
      <c r="X30" s="135">
        <v>80</v>
      </c>
      <c r="Y30" s="136">
        <f t="shared" si="3"/>
        <v>480</v>
      </c>
      <c r="Z30" s="137">
        <f t="shared" si="4"/>
        <v>19.2</v>
      </c>
      <c r="AA30" s="138">
        <f t="shared" si="5"/>
        <v>1536</v>
      </c>
      <c r="AB30" s="139">
        <f t="shared" si="6"/>
        <v>762.4</v>
      </c>
      <c r="AC30" s="140">
        <f t="shared" si="7"/>
        <v>914.88</v>
      </c>
      <c r="AD30" s="141">
        <f t="shared" si="8"/>
        <v>19060</v>
      </c>
      <c r="AE30" s="142">
        <f t="shared" si="9"/>
        <v>22872</v>
      </c>
      <c r="AF30" s="66"/>
      <c r="AG30" s="66"/>
      <c r="AH30" s="116"/>
      <c r="AI30" s="116"/>
      <c r="AJ30" s="117">
        <v>80</v>
      </c>
      <c r="AK30" s="118">
        <v>19060</v>
      </c>
    </row>
    <row r="31" spans="1:37" ht="15" customHeight="1">
      <c r="A31" s="119" t="s">
        <v>7</v>
      </c>
      <c r="B31" s="120" t="s">
        <v>11</v>
      </c>
      <c r="C31" s="121">
        <v>5000</v>
      </c>
      <c r="D31" s="121">
        <v>1000</v>
      </c>
      <c r="E31" s="121">
        <v>50</v>
      </c>
      <c r="F31" s="122" t="s">
        <v>154</v>
      </c>
      <c r="G31" s="123" t="s">
        <v>155</v>
      </c>
      <c r="H31" s="124" t="s">
        <v>131</v>
      </c>
      <c r="I31" s="125" t="s">
        <v>132</v>
      </c>
      <c r="J31" s="126"/>
      <c r="K31" s="126"/>
      <c r="L31" s="127"/>
      <c r="M31" s="127"/>
      <c r="N31" s="128"/>
      <c r="O31" s="129">
        <v>1</v>
      </c>
      <c r="P31" s="130">
        <f t="shared" si="0"/>
        <v>5</v>
      </c>
      <c r="Q31" s="131">
        <f t="shared" si="1"/>
        <v>0.25</v>
      </c>
      <c r="R31" s="132">
        <f t="shared" si="2"/>
        <v>20</v>
      </c>
      <c r="S31" s="133"/>
      <c r="T31" s="130"/>
      <c r="U31" s="131"/>
      <c r="V31" s="130"/>
      <c r="W31" s="145" t="s">
        <v>149</v>
      </c>
      <c r="X31" s="135">
        <v>80</v>
      </c>
      <c r="Y31" s="136">
        <f t="shared" si="3"/>
        <v>400</v>
      </c>
      <c r="Z31" s="137">
        <f t="shared" si="4"/>
        <v>20</v>
      </c>
      <c r="AA31" s="138">
        <f t="shared" si="5"/>
        <v>1600</v>
      </c>
      <c r="AB31" s="139">
        <f t="shared" si="6"/>
        <v>855</v>
      </c>
      <c r="AC31" s="140">
        <f t="shared" si="7"/>
        <v>1026</v>
      </c>
      <c r="AD31" s="141">
        <f t="shared" si="8"/>
        <v>17100</v>
      </c>
      <c r="AE31" s="142">
        <f t="shared" si="9"/>
        <v>20520</v>
      </c>
      <c r="AF31" s="66"/>
      <c r="AG31" s="66"/>
      <c r="AH31" s="116"/>
      <c r="AI31" s="116"/>
      <c r="AJ31" s="117">
        <v>80</v>
      </c>
      <c r="AK31" s="118">
        <v>17100</v>
      </c>
    </row>
    <row r="32" spans="1:37" ht="15" customHeight="1">
      <c r="A32" s="119" t="s">
        <v>7</v>
      </c>
      <c r="B32" s="120" t="s">
        <v>11</v>
      </c>
      <c r="C32" s="121">
        <v>4000</v>
      </c>
      <c r="D32" s="121">
        <v>1000</v>
      </c>
      <c r="E32" s="121">
        <v>60</v>
      </c>
      <c r="F32" s="122" t="s">
        <v>156</v>
      </c>
      <c r="G32" s="123" t="s">
        <v>157</v>
      </c>
      <c r="H32" s="124" t="s">
        <v>131</v>
      </c>
      <c r="I32" s="125" t="s">
        <v>132</v>
      </c>
      <c r="J32" s="126"/>
      <c r="K32" s="126"/>
      <c r="L32" s="127"/>
      <c r="M32" s="127"/>
      <c r="N32" s="128"/>
      <c r="O32" s="129">
        <v>1</v>
      </c>
      <c r="P32" s="130">
        <f t="shared" si="0"/>
        <v>4</v>
      </c>
      <c r="Q32" s="131">
        <f t="shared" si="1"/>
        <v>0.24</v>
      </c>
      <c r="R32" s="132">
        <f t="shared" si="2"/>
        <v>19.2</v>
      </c>
      <c r="S32" s="133"/>
      <c r="T32" s="130"/>
      <c r="U32" s="131"/>
      <c r="V32" s="130"/>
      <c r="W32" s="145" t="s">
        <v>149</v>
      </c>
      <c r="X32" s="135">
        <v>80</v>
      </c>
      <c r="Y32" s="136">
        <f t="shared" si="3"/>
        <v>320</v>
      </c>
      <c r="Z32" s="137">
        <f t="shared" si="4"/>
        <v>19.2</v>
      </c>
      <c r="AA32" s="138">
        <f t="shared" si="5"/>
        <v>1536</v>
      </c>
      <c r="AB32" s="139">
        <f t="shared" si="6"/>
        <v>950.4</v>
      </c>
      <c r="AC32" s="140">
        <f t="shared" si="7"/>
        <v>1140.48</v>
      </c>
      <c r="AD32" s="141">
        <f t="shared" si="8"/>
        <v>15840</v>
      </c>
      <c r="AE32" s="142">
        <f t="shared" si="9"/>
        <v>19008</v>
      </c>
      <c r="AF32" s="66"/>
      <c r="AG32" s="66"/>
      <c r="AH32" s="116"/>
      <c r="AI32" s="116"/>
      <c r="AJ32" s="117">
        <v>80</v>
      </c>
      <c r="AK32" s="118">
        <v>15840</v>
      </c>
    </row>
    <row r="33" spans="1:37" ht="15" customHeight="1">
      <c r="A33" s="119" t="s">
        <v>7</v>
      </c>
      <c r="B33" s="120" t="s">
        <v>11</v>
      </c>
      <c r="C33" s="121">
        <v>2000</v>
      </c>
      <c r="D33" s="121">
        <v>1000</v>
      </c>
      <c r="E33" s="121">
        <v>70</v>
      </c>
      <c r="F33" s="122" t="s">
        <v>158</v>
      </c>
      <c r="G33" s="123" t="s">
        <v>159</v>
      </c>
      <c r="H33" s="124" t="s">
        <v>131</v>
      </c>
      <c r="I33" s="125" t="s">
        <v>132</v>
      </c>
      <c r="J33" s="126"/>
      <c r="K33" s="126"/>
      <c r="L33" s="127"/>
      <c r="M33" s="127"/>
      <c r="N33" s="128"/>
      <c r="O33" s="129">
        <v>1</v>
      </c>
      <c r="P33" s="130">
        <f t="shared" si="0"/>
        <v>2</v>
      </c>
      <c r="Q33" s="131">
        <f t="shared" si="1"/>
        <v>0.14000000000000001</v>
      </c>
      <c r="R33" s="132">
        <f t="shared" si="2"/>
        <v>11.200000000000001</v>
      </c>
      <c r="S33" s="133"/>
      <c r="T33" s="130"/>
      <c r="U33" s="131"/>
      <c r="V33" s="130"/>
      <c r="W33" s="145" t="s">
        <v>149</v>
      </c>
      <c r="X33" s="135">
        <v>80</v>
      </c>
      <c r="Y33" s="136">
        <f t="shared" si="3"/>
        <v>160</v>
      </c>
      <c r="Z33" s="137">
        <f t="shared" si="4"/>
        <v>11.200000000000001</v>
      </c>
      <c r="AA33" s="138">
        <f t="shared" si="5"/>
        <v>896.00000000000011</v>
      </c>
      <c r="AB33" s="139">
        <f t="shared" si="6"/>
        <v>1055.5999999999999</v>
      </c>
      <c r="AC33" s="140">
        <f t="shared" si="7"/>
        <v>1266.72</v>
      </c>
      <c r="AD33" s="141">
        <f t="shared" si="8"/>
        <v>15080</v>
      </c>
      <c r="AE33" s="142">
        <f t="shared" si="9"/>
        <v>18096</v>
      </c>
      <c r="AF33" s="66"/>
      <c r="AG33" s="66"/>
      <c r="AH33" s="116"/>
      <c r="AI33" s="116"/>
      <c r="AJ33" s="117">
        <v>80</v>
      </c>
      <c r="AK33" s="118">
        <v>15080</v>
      </c>
    </row>
    <row r="34" spans="1:37" ht="15" customHeight="1">
      <c r="A34" s="119" t="s">
        <v>7</v>
      </c>
      <c r="B34" s="120" t="s">
        <v>11</v>
      </c>
      <c r="C34" s="144">
        <v>2000</v>
      </c>
      <c r="D34" s="144">
        <v>1000</v>
      </c>
      <c r="E34" s="121">
        <v>80</v>
      </c>
      <c r="F34" s="122" t="s">
        <v>160</v>
      </c>
      <c r="G34" s="123" t="s">
        <v>161</v>
      </c>
      <c r="H34" s="124" t="s">
        <v>131</v>
      </c>
      <c r="I34" s="125" t="s">
        <v>132</v>
      </c>
      <c r="J34" s="126"/>
      <c r="K34" s="126"/>
      <c r="L34" s="127"/>
      <c r="M34" s="127"/>
      <c r="N34" s="128"/>
      <c r="O34" s="129">
        <v>1</v>
      </c>
      <c r="P34" s="130">
        <f t="shared" si="0"/>
        <v>2</v>
      </c>
      <c r="Q34" s="131">
        <f t="shared" si="1"/>
        <v>0.16</v>
      </c>
      <c r="R34" s="132">
        <f t="shared" si="2"/>
        <v>12.8</v>
      </c>
      <c r="S34" s="133"/>
      <c r="T34" s="130"/>
      <c r="U34" s="131"/>
      <c r="V34" s="130"/>
      <c r="W34" s="145" t="s">
        <v>149</v>
      </c>
      <c r="X34" s="135">
        <v>80</v>
      </c>
      <c r="Y34" s="136">
        <f t="shared" si="3"/>
        <v>160</v>
      </c>
      <c r="Z34" s="137">
        <f t="shared" si="4"/>
        <v>12.8</v>
      </c>
      <c r="AA34" s="138">
        <f t="shared" si="5"/>
        <v>1024</v>
      </c>
      <c r="AB34" s="139">
        <f t="shared" si="6"/>
        <v>1136</v>
      </c>
      <c r="AC34" s="140">
        <f t="shared" si="7"/>
        <v>1363.2</v>
      </c>
      <c r="AD34" s="141">
        <f t="shared" si="8"/>
        <v>14200</v>
      </c>
      <c r="AE34" s="142">
        <f t="shared" si="9"/>
        <v>17040</v>
      </c>
      <c r="AF34" s="66"/>
      <c r="AG34" s="66"/>
      <c r="AH34" s="116"/>
      <c r="AI34" s="116"/>
      <c r="AJ34" s="117">
        <v>80</v>
      </c>
      <c r="AK34" s="118">
        <v>14200</v>
      </c>
    </row>
    <row r="35" spans="1:37" ht="15" customHeight="1">
      <c r="A35" s="119" t="s">
        <v>7</v>
      </c>
      <c r="B35" s="120" t="s">
        <v>11</v>
      </c>
      <c r="C35" s="144">
        <v>2000</v>
      </c>
      <c r="D35" s="144">
        <v>1000</v>
      </c>
      <c r="E35" s="121">
        <v>90</v>
      </c>
      <c r="F35" s="122" t="s">
        <v>162</v>
      </c>
      <c r="G35" s="123" t="s">
        <v>163</v>
      </c>
      <c r="H35" s="124" t="s">
        <v>131</v>
      </c>
      <c r="I35" s="125" t="s">
        <v>132</v>
      </c>
      <c r="J35" s="126"/>
      <c r="K35" s="126"/>
      <c r="L35" s="127"/>
      <c r="M35" s="127"/>
      <c r="N35" s="128"/>
      <c r="O35" s="129">
        <v>1</v>
      </c>
      <c r="P35" s="130">
        <f t="shared" si="0"/>
        <v>2</v>
      </c>
      <c r="Q35" s="131">
        <f t="shared" si="1"/>
        <v>0.18</v>
      </c>
      <c r="R35" s="132">
        <f t="shared" si="2"/>
        <v>14.399999999999999</v>
      </c>
      <c r="S35" s="133"/>
      <c r="T35" s="130"/>
      <c r="U35" s="131"/>
      <c r="V35" s="130"/>
      <c r="W35" s="145" t="s">
        <v>149</v>
      </c>
      <c r="X35" s="135">
        <v>80</v>
      </c>
      <c r="Y35" s="136">
        <f t="shared" si="3"/>
        <v>160</v>
      </c>
      <c r="Z35" s="137">
        <f t="shared" si="4"/>
        <v>14.399999999999999</v>
      </c>
      <c r="AA35" s="138">
        <f t="shared" si="5"/>
        <v>1152</v>
      </c>
      <c r="AB35" s="139">
        <f t="shared" si="6"/>
        <v>1216.8</v>
      </c>
      <c r="AC35" s="140">
        <f t="shared" si="7"/>
        <v>1460.16</v>
      </c>
      <c r="AD35" s="141">
        <f t="shared" si="8"/>
        <v>13520</v>
      </c>
      <c r="AE35" s="142">
        <f t="shared" si="9"/>
        <v>16224</v>
      </c>
      <c r="AF35" s="66"/>
      <c r="AG35" s="66"/>
      <c r="AH35" s="116"/>
      <c r="AI35" s="116"/>
      <c r="AJ35" s="117">
        <v>80</v>
      </c>
      <c r="AK35" s="118">
        <v>13520</v>
      </c>
    </row>
    <row r="36" spans="1:37" ht="15" customHeight="1">
      <c r="A36" s="119" t="s">
        <v>7</v>
      </c>
      <c r="B36" s="120" t="s">
        <v>11</v>
      </c>
      <c r="C36" s="144">
        <v>2000</v>
      </c>
      <c r="D36" s="144">
        <v>1000</v>
      </c>
      <c r="E36" s="121">
        <v>100</v>
      </c>
      <c r="F36" s="122" t="s">
        <v>164</v>
      </c>
      <c r="G36" s="123" t="s">
        <v>165</v>
      </c>
      <c r="H36" s="124" t="s">
        <v>131</v>
      </c>
      <c r="I36" s="125" t="s">
        <v>132</v>
      </c>
      <c r="J36" s="126"/>
      <c r="K36" s="126"/>
      <c r="L36" s="127"/>
      <c r="M36" s="127"/>
      <c r="N36" s="128"/>
      <c r="O36" s="129">
        <v>1</v>
      </c>
      <c r="P36" s="130">
        <f t="shared" si="0"/>
        <v>2</v>
      </c>
      <c r="Q36" s="131">
        <f t="shared" si="1"/>
        <v>0.2</v>
      </c>
      <c r="R36" s="132">
        <f t="shared" si="2"/>
        <v>16</v>
      </c>
      <c r="S36" s="133"/>
      <c r="T36" s="130"/>
      <c r="U36" s="131"/>
      <c r="V36" s="130"/>
      <c r="W36" s="145" t="s">
        <v>149</v>
      </c>
      <c r="X36" s="135">
        <v>80</v>
      </c>
      <c r="Y36" s="136">
        <f t="shared" si="3"/>
        <v>160</v>
      </c>
      <c r="Z36" s="137">
        <f t="shared" si="4"/>
        <v>16</v>
      </c>
      <c r="AA36" s="138">
        <f t="shared" si="5"/>
        <v>1280</v>
      </c>
      <c r="AB36" s="139">
        <f t="shared" si="6"/>
        <v>1336</v>
      </c>
      <c r="AC36" s="140">
        <f t="shared" si="7"/>
        <v>1603.2</v>
      </c>
      <c r="AD36" s="141">
        <f t="shared" si="8"/>
        <v>13360</v>
      </c>
      <c r="AE36" s="142">
        <f t="shared" si="9"/>
        <v>16032</v>
      </c>
      <c r="AF36" s="66"/>
      <c r="AG36" s="66"/>
      <c r="AH36" s="116"/>
      <c r="AI36" s="116"/>
      <c r="AJ36" s="117">
        <v>80</v>
      </c>
      <c r="AK36" s="118">
        <v>13360</v>
      </c>
    </row>
    <row r="37" spans="1:37" ht="15" customHeight="1">
      <c r="A37" s="119" t="s">
        <v>7</v>
      </c>
      <c r="B37" s="120" t="s">
        <v>11</v>
      </c>
      <c r="C37" s="144">
        <v>2000</v>
      </c>
      <c r="D37" s="144">
        <v>1000</v>
      </c>
      <c r="E37" s="121">
        <v>110</v>
      </c>
      <c r="F37" s="122" t="s">
        <v>166</v>
      </c>
      <c r="G37" s="123" t="s">
        <v>167</v>
      </c>
      <c r="H37" s="124" t="s">
        <v>131</v>
      </c>
      <c r="I37" s="125" t="s">
        <v>132</v>
      </c>
      <c r="J37" s="126"/>
      <c r="K37" s="126"/>
      <c r="L37" s="127"/>
      <c r="M37" s="127"/>
      <c r="N37" s="128"/>
      <c r="O37" s="129">
        <v>1</v>
      </c>
      <c r="P37" s="130">
        <f t="shared" si="0"/>
        <v>2</v>
      </c>
      <c r="Q37" s="131">
        <f t="shared" si="1"/>
        <v>0.22</v>
      </c>
      <c r="R37" s="132">
        <f t="shared" si="2"/>
        <v>17.600000000000001</v>
      </c>
      <c r="S37" s="133"/>
      <c r="T37" s="130"/>
      <c r="U37" s="131"/>
      <c r="V37" s="130"/>
      <c r="W37" s="145" t="s">
        <v>149</v>
      </c>
      <c r="X37" s="135">
        <v>80</v>
      </c>
      <c r="Y37" s="136">
        <f t="shared" si="3"/>
        <v>160</v>
      </c>
      <c r="Z37" s="137">
        <f t="shared" si="4"/>
        <v>17.600000000000001</v>
      </c>
      <c r="AA37" s="138">
        <f t="shared" si="5"/>
        <v>1408</v>
      </c>
      <c r="AB37" s="139">
        <f t="shared" si="6"/>
        <v>1456.4</v>
      </c>
      <c r="AC37" s="140">
        <f t="shared" si="7"/>
        <v>1747.68</v>
      </c>
      <c r="AD37" s="141">
        <f t="shared" si="8"/>
        <v>13240</v>
      </c>
      <c r="AE37" s="142">
        <f t="shared" si="9"/>
        <v>15888</v>
      </c>
      <c r="AF37" s="66"/>
      <c r="AG37" s="66"/>
      <c r="AH37" s="116"/>
      <c r="AI37" s="116"/>
      <c r="AJ37" s="117">
        <v>80</v>
      </c>
      <c r="AK37" s="118">
        <v>13240</v>
      </c>
    </row>
    <row r="38" spans="1:37" ht="15" customHeight="1">
      <c r="A38" s="119" t="s">
        <v>7</v>
      </c>
      <c r="B38" s="120" t="s">
        <v>11</v>
      </c>
      <c r="C38" s="144">
        <v>2000</v>
      </c>
      <c r="D38" s="144">
        <v>1000</v>
      </c>
      <c r="E38" s="121">
        <v>120</v>
      </c>
      <c r="F38" s="122" t="s">
        <v>168</v>
      </c>
      <c r="G38" s="123" t="s">
        <v>169</v>
      </c>
      <c r="H38" s="124" t="s">
        <v>131</v>
      </c>
      <c r="I38" s="125" t="s">
        <v>132</v>
      </c>
      <c r="J38" s="126"/>
      <c r="K38" s="126"/>
      <c r="L38" s="127"/>
      <c r="M38" s="127"/>
      <c r="N38" s="128"/>
      <c r="O38" s="129">
        <v>1</v>
      </c>
      <c r="P38" s="130">
        <f t="shared" si="0"/>
        <v>2</v>
      </c>
      <c r="Q38" s="131">
        <f t="shared" si="1"/>
        <v>0.24</v>
      </c>
      <c r="R38" s="132">
        <f t="shared" si="2"/>
        <v>19.2</v>
      </c>
      <c r="S38" s="133"/>
      <c r="T38" s="130"/>
      <c r="U38" s="131"/>
      <c r="V38" s="130"/>
      <c r="W38" s="145" t="s">
        <v>149</v>
      </c>
      <c r="X38" s="135">
        <v>80</v>
      </c>
      <c r="Y38" s="136">
        <f t="shared" si="3"/>
        <v>160</v>
      </c>
      <c r="Z38" s="137">
        <f t="shared" si="4"/>
        <v>19.2</v>
      </c>
      <c r="AA38" s="138">
        <f t="shared" si="5"/>
        <v>1536</v>
      </c>
      <c r="AB38" s="139">
        <f t="shared" si="6"/>
        <v>1548</v>
      </c>
      <c r="AC38" s="140">
        <f t="shared" si="7"/>
        <v>1857.6</v>
      </c>
      <c r="AD38" s="141">
        <f t="shared" si="8"/>
        <v>12900</v>
      </c>
      <c r="AE38" s="142">
        <f t="shared" si="9"/>
        <v>15480</v>
      </c>
      <c r="AF38" s="66"/>
      <c r="AG38" s="66"/>
      <c r="AH38" s="116"/>
      <c r="AI38" s="116"/>
      <c r="AJ38" s="117">
        <v>80</v>
      </c>
      <c r="AK38" s="118">
        <v>12900</v>
      </c>
    </row>
    <row r="39" spans="1:37" ht="15" customHeight="1">
      <c r="A39" s="119" t="s">
        <v>7</v>
      </c>
      <c r="B39" s="146" t="s">
        <v>12</v>
      </c>
      <c r="C39" s="121">
        <v>6000</v>
      </c>
      <c r="D39" s="121">
        <v>1000</v>
      </c>
      <c r="E39" s="121">
        <v>40</v>
      </c>
      <c r="F39" s="122" t="s">
        <v>170</v>
      </c>
      <c r="G39" s="123" t="s">
        <v>171</v>
      </c>
      <c r="H39" s="124" t="s">
        <v>131</v>
      </c>
      <c r="I39" s="125" t="s">
        <v>132</v>
      </c>
      <c r="J39" s="126"/>
      <c r="K39" s="126"/>
      <c r="L39" s="127"/>
      <c r="M39" s="127"/>
      <c r="N39" s="128"/>
      <c r="O39" s="129">
        <v>1</v>
      </c>
      <c r="P39" s="130">
        <f t="shared" si="0"/>
        <v>6</v>
      </c>
      <c r="Q39" s="131">
        <f t="shared" si="1"/>
        <v>0.24</v>
      </c>
      <c r="R39" s="132">
        <f t="shared" si="2"/>
        <v>19.2</v>
      </c>
      <c r="S39" s="133"/>
      <c r="T39" s="130"/>
      <c r="U39" s="131"/>
      <c r="V39" s="130"/>
      <c r="W39" s="134" t="s">
        <v>136</v>
      </c>
      <c r="X39" s="135">
        <v>80</v>
      </c>
      <c r="Y39" s="136">
        <f t="shared" si="3"/>
        <v>480</v>
      </c>
      <c r="Z39" s="137">
        <f t="shared" si="4"/>
        <v>19.2</v>
      </c>
      <c r="AA39" s="138">
        <f t="shared" si="5"/>
        <v>1536</v>
      </c>
      <c r="AB39" s="139">
        <f t="shared" si="6"/>
        <v>427.2</v>
      </c>
      <c r="AC39" s="140">
        <f t="shared" si="7"/>
        <v>512.64</v>
      </c>
      <c r="AD39" s="141">
        <f t="shared" si="8"/>
        <v>10680</v>
      </c>
      <c r="AE39" s="142">
        <f t="shared" si="9"/>
        <v>12816</v>
      </c>
      <c r="AF39" s="66"/>
      <c r="AG39" s="66"/>
      <c r="AH39" s="116"/>
      <c r="AI39" s="116"/>
      <c r="AJ39" s="117">
        <v>80</v>
      </c>
      <c r="AK39" s="118">
        <v>10680</v>
      </c>
    </row>
    <row r="40" spans="1:37" ht="15" customHeight="1">
      <c r="A40" s="119" t="s">
        <v>7</v>
      </c>
      <c r="B40" s="120" t="s">
        <v>12</v>
      </c>
      <c r="C40" s="121">
        <v>5000</v>
      </c>
      <c r="D40" s="121">
        <v>1000</v>
      </c>
      <c r="E40" s="121">
        <v>50</v>
      </c>
      <c r="F40" s="122" t="s">
        <v>172</v>
      </c>
      <c r="G40" s="123" t="s">
        <v>173</v>
      </c>
      <c r="H40" s="124" t="s">
        <v>131</v>
      </c>
      <c r="I40" s="125" t="s">
        <v>132</v>
      </c>
      <c r="J40" s="126"/>
      <c r="K40" s="126"/>
      <c r="L40" s="127"/>
      <c r="M40" s="127"/>
      <c r="N40" s="128"/>
      <c r="O40" s="129">
        <v>1</v>
      </c>
      <c r="P40" s="130">
        <f t="shared" si="0"/>
        <v>5</v>
      </c>
      <c r="Q40" s="131">
        <f t="shared" si="1"/>
        <v>0.25</v>
      </c>
      <c r="R40" s="132">
        <f t="shared" si="2"/>
        <v>20</v>
      </c>
      <c r="S40" s="133"/>
      <c r="T40" s="130"/>
      <c r="U40" s="131"/>
      <c r="V40" s="130"/>
      <c r="W40" s="134" t="s">
        <v>136</v>
      </c>
      <c r="X40" s="135">
        <v>80</v>
      </c>
      <c r="Y40" s="136">
        <f t="shared" si="3"/>
        <v>400</v>
      </c>
      <c r="Z40" s="137">
        <f t="shared" si="4"/>
        <v>20</v>
      </c>
      <c r="AA40" s="138">
        <f t="shared" si="5"/>
        <v>1600</v>
      </c>
      <c r="AB40" s="139">
        <f t="shared" si="6"/>
        <v>497</v>
      </c>
      <c r="AC40" s="140">
        <f t="shared" si="7"/>
        <v>596.4</v>
      </c>
      <c r="AD40" s="141">
        <f t="shared" si="8"/>
        <v>9940</v>
      </c>
      <c r="AE40" s="142">
        <f t="shared" si="9"/>
        <v>11928</v>
      </c>
      <c r="AF40" s="66"/>
      <c r="AG40" s="66"/>
      <c r="AH40" s="116"/>
      <c r="AI40" s="116"/>
      <c r="AJ40" s="117">
        <v>80</v>
      </c>
      <c r="AK40" s="118">
        <v>9940</v>
      </c>
    </row>
    <row r="41" spans="1:37" ht="15" customHeight="1">
      <c r="A41" s="119" t="s">
        <v>7</v>
      </c>
      <c r="B41" s="120" t="s">
        <v>12</v>
      </c>
      <c r="C41" s="121">
        <v>4000</v>
      </c>
      <c r="D41" s="121">
        <v>1000</v>
      </c>
      <c r="E41" s="121">
        <v>60</v>
      </c>
      <c r="F41" s="122" t="s">
        <v>174</v>
      </c>
      <c r="G41" s="123" t="s">
        <v>175</v>
      </c>
      <c r="H41" s="124" t="s">
        <v>131</v>
      </c>
      <c r="I41" s="125" t="s">
        <v>132</v>
      </c>
      <c r="J41" s="126"/>
      <c r="K41" s="126"/>
      <c r="L41" s="127"/>
      <c r="M41" s="127"/>
      <c r="N41" s="128"/>
      <c r="O41" s="129">
        <v>1</v>
      </c>
      <c r="P41" s="130">
        <f t="shared" si="0"/>
        <v>4</v>
      </c>
      <c r="Q41" s="131">
        <f t="shared" si="1"/>
        <v>0.24</v>
      </c>
      <c r="R41" s="132">
        <f t="shared" si="2"/>
        <v>19.2</v>
      </c>
      <c r="S41" s="133"/>
      <c r="T41" s="130"/>
      <c r="U41" s="131"/>
      <c r="V41" s="130"/>
      <c r="W41" s="147" t="s">
        <v>149</v>
      </c>
      <c r="X41" s="135">
        <v>80</v>
      </c>
      <c r="Y41" s="136">
        <f t="shared" si="3"/>
        <v>320</v>
      </c>
      <c r="Z41" s="137">
        <f t="shared" si="4"/>
        <v>19.2</v>
      </c>
      <c r="AA41" s="138">
        <f t="shared" si="5"/>
        <v>1536</v>
      </c>
      <c r="AB41" s="139">
        <f t="shared" si="6"/>
        <v>578.4</v>
      </c>
      <c r="AC41" s="140">
        <f t="shared" si="7"/>
        <v>694.08</v>
      </c>
      <c r="AD41" s="141">
        <f t="shared" si="8"/>
        <v>9640</v>
      </c>
      <c r="AE41" s="142">
        <f t="shared" si="9"/>
        <v>11568</v>
      </c>
      <c r="AF41" s="66"/>
      <c r="AG41" s="66"/>
      <c r="AH41" s="116"/>
      <c r="AI41" s="116"/>
      <c r="AJ41" s="117">
        <v>80</v>
      </c>
      <c r="AK41" s="118">
        <v>9640</v>
      </c>
    </row>
    <row r="42" spans="1:37" ht="15" customHeight="1">
      <c r="A42" s="119" t="s">
        <v>7</v>
      </c>
      <c r="B42" s="120" t="s">
        <v>12</v>
      </c>
      <c r="C42" s="121">
        <v>2000</v>
      </c>
      <c r="D42" s="121">
        <v>1000</v>
      </c>
      <c r="E42" s="121">
        <v>70</v>
      </c>
      <c r="F42" s="122" t="s">
        <v>176</v>
      </c>
      <c r="G42" s="123" t="s">
        <v>177</v>
      </c>
      <c r="H42" s="124" t="s">
        <v>131</v>
      </c>
      <c r="I42" s="125" t="s">
        <v>132</v>
      </c>
      <c r="J42" s="126"/>
      <c r="K42" s="126"/>
      <c r="L42" s="127"/>
      <c r="M42" s="127"/>
      <c r="N42" s="128"/>
      <c r="O42" s="129">
        <v>1</v>
      </c>
      <c r="P42" s="130">
        <f t="shared" si="0"/>
        <v>2</v>
      </c>
      <c r="Q42" s="131">
        <f t="shared" si="1"/>
        <v>0.14000000000000001</v>
      </c>
      <c r="R42" s="132">
        <f t="shared" si="2"/>
        <v>11.200000000000001</v>
      </c>
      <c r="S42" s="133"/>
      <c r="T42" s="130"/>
      <c r="U42" s="131"/>
      <c r="V42" s="130"/>
      <c r="W42" s="145" t="s">
        <v>149</v>
      </c>
      <c r="X42" s="135">
        <v>80</v>
      </c>
      <c r="Y42" s="136">
        <f t="shared" si="3"/>
        <v>160</v>
      </c>
      <c r="Z42" s="137">
        <f t="shared" si="4"/>
        <v>11.200000000000001</v>
      </c>
      <c r="AA42" s="138">
        <f t="shared" si="5"/>
        <v>896.00000000000011</v>
      </c>
      <c r="AB42" s="139">
        <f t="shared" si="6"/>
        <v>653.79999999999995</v>
      </c>
      <c r="AC42" s="140">
        <f t="shared" si="7"/>
        <v>784.56</v>
      </c>
      <c r="AD42" s="141">
        <f t="shared" si="8"/>
        <v>9340</v>
      </c>
      <c r="AE42" s="142">
        <f t="shared" si="9"/>
        <v>11208</v>
      </c>
      <c r="AF42" s="66"/>
      <c r="AG42" s="66"/>
      <c r="AH42" s="116"/>
      <c r="AI42" s="116"/>
      <c r="AJ42" s="117">
        <v>80</v>
      </c>
      <c r="AK42" s="118">
        <v>9340</v>
      </c>
    </row>
    <row r="43" spans="1:37" ht="15" customHeight="1">
      <c r="A43" s="119" t="s">
        <v>7</v>
      </c>
      <c r="B43" s="120" t="s">
        <v>12</v>
      </c>
      <c r="C43" s="144">
        <v>2000</v>
      </c>
      <c r="D43" s="144">
        <v>1000</v>
      </c>
      <c r="E43" s="121">
        <v>80</v>
      </c>
      <c r="F43" s="122" t="s">
        <v>178</v>
      </c>
      <c r="G43" s="123" t="s">
        <v>179</v>
      </c>
      <c r="H43" s="124" t="s">
        <v>131</v>
      </c>
      <c r="I43" s="125" t="s">
        <v>132</v>
      </c>
      <c r="J43" s="126"/>
      <c r="K43" s="126"/>
      <c r="L43" s="127"/>
      <c r="M43" s="127"/>
      <c r="N43" s="128"/>
      <c r="O43" s="129">
        <v>1</v>
      </c>
      <c r="P43" s="130">
        <f t="shared" si="0"/>
        <v>2</v>
      </c>
      <c r="Q43" s="131">
        <f t="shared" si="1"/>
        <v>0.16</v>
      </c>
      <c r="R43" s="132">
        <f t="shared" si="2"/>
        <v>12.8</v>
      </c>
      <c r="S43" s="133"/>
      <c r="T43" s="130"/>
      <c r="U43" s="131"/>
      <c r="V43" s="130"/>
      <c r="W43" s="147" t="s">
        <v>149</v>
      </c>
      <c r="X43" s="135">
        <v>80</v>
      </c>
      <c r="Y43" s="136">
        <f t="shared" si="3"/>
        <v>160</v>
      </c>
      <c r="Z43" s="137">
        <f t="shared" si="4"/>
        <v>12.8</v>
      </c>
      <c r="AA43" s="138">
        <f t="shared" si="5"/>
        <v>1024</v>
      </c>
      <c r="AB43" s="139">
        <f t="shared" si="6"/>
        <v>708.8</v>
      </c>
      <c r="AC43" s="140">
        <f t="shared" si="7"/>
        <v>850.56</v>
      </c>
      <c r="AD43" s="141">
        <f t="shared" si="8"/>
        <v>8860</v>
      </c>
      <c r="AE43" s="142">
        <f t="shared" si="9"/>
        <v>10632</v>
      </c>
      <c r="AF43" s="66"/>
      <c r="AG43" s="66"/>
      <c r="AH43" s="116"/>
      <c r="AI43" s="116"/>
      <c r="AJ43" s="117">
        <v>80</v>
      </c>
      <c r="AK43" s="118">
        <v>8860</v>
      </c>
    </row>
    <row r="44" spans="1:37" ht="15" customHeight="1">
      <c r="A44" s="119" t="s">
        <v>7</v>
      </c>
      <c r="B44" s="120" t="s">
        <v>12</v>
      </c>
      <c r="C44" s="144">
        <v>2000</v>
      </c>
      <c r="D44" s="144">
        <v>1000</v>
      </c>
      <c r="E44" s="121">
        <v>90</v>
      </c>
      <c r="F44" s="122" t="s">
        <v>180</v>
      </c>
      <c r="G44" s="123" t="s">
        <v>181</v>
      </c>
      <c r="H44" s="124" t="s">
        <v>131</v>
      </c>
      <c r="I44" s="125" t="s">
        <v>132</v>
      </c>
      <c r="J44" s="126"/>
      <c r="K44" s="126"/>
      <c r="L44" s="127"/>
      <c r="M44" s="127"/>
      <c r="N44" s="128"/>
      <c r="O44" s="129">
        <v>1</v>
      </c>
      <c r="P44" s="130">
        <f t="shared" si="0"/>
        <v>2</v>
      </c>
      <c r="Q44" s="131">
        <f t="shared" si="1"/>
        <v>0.18</v>
      </c>
      <c r="R44" s="132">
        <f t="shared" si="2"/>
        <v>14.399999999999999</v>
      </c>
      <c r="S44" s="133"/>
      <c r="T44" s="130"/>
      <c r="U44" s="131"/>
      <c r="V44" s="130"/>
      <c r="W44" s="145" t="s">
        <v>149</v>
      </c>
      <c r="X44" s="135">
        <v>80</v>
      </c>
      <c r="Y44" s="136">
        <f t="shared" si="3"/>
        <v>160</v>
      </c>
      <c r="Z44" s="137">
        <f t="shared" si="4"/>
        <v>14.399999999999999</v>
      </c>
      <c r="AA44" s="138">
        <f t="shared" si="5"/>
        <v>1152</v>
      </c>
      <c r="AB44" s="139">
        <f t="shared" si="6"/>
        <v>795.6</v>
      </c>
      <c r="AC44" s="140">
        <f t="shared" si="7"/>
        <v>954.72</v>
      </c>
      <c r="AD44" s="141">
        <f t="shared" si="8"/>
        <v>8840</v>
      </c>
      <c r="AE44" s="142">
        <f t="shared" si="9"/>
        <v>10608</v>
      </c>
      <c r="AF44" s="66"/>
      <c r="AG44" s="66"/>
      <c r="AH44" s="116"/>
      <c r="AI44" s="116"/>
      <c r="AJ44" s="117">
        <v>80</v>
      </c>
      <c r="AK44" s="118">
        <v>8840</v>
      </c>
    </row>
    <row r="45" spans="1:37" ht="15" customHeight="1">
      <c r="A45" s="119" t="s">
        <v>7</v>
      </c>
      <c r="B45" s="120" t="s">
        <v>12</v>
      </c>
      <c r="C45" s="144">
        <v>2000</v>
      </c>
      <c r="D45" s="144">
        <v>1000</v>
      </c>
      <c r="E45" s="121">
        <v>100</v>
      </c>
      <c r="F45" s="122" t="s">
        <v>182</v>
      </c>
      <c r="G45" s="123" t="s">
        <v>183</v>
      </c>
      <c r="H45" s="124" t="s">
        <v>131</v>
      </c>
      <c r="I45" s="125" t="s">
        <v>132</v>
      </c>
      <c r="J45" s="126"/>
      <c r="K45" s="126"/>
      <c r="L45" s="127"/>
      <c r="M45" s="127"/>
      <c r="N45" s="128"/>
      <c r="O45" s="129">
        <v>1</v>
      </c>
      <c r="P45" s="130">
        <f t="shared" si="0"/>
        <v>2</v>
      </c>
      <c r="Q45" s="131">
        <f t="shared" si="1"/>
        <v>0.2</v>
      </c>
      <c r="R45" s="132">
        <f t="shared" si="2"/>
        <v>16</v>
      </c>
      <c r="S45" s="133"/>
      <c r="T45" s="130"/>
      <c r="U45" s="131"/>
      <c r="V45" s="130"/>
      <c r="W45" s="147" t="s">
        <v>149</v>
      </c>
      <c r="X45" s="135">
        <v>80</v>
      </c>
      <c r="Y45" s="136">
        <f t="shared" si="3"/>
        <v>160</v>
      </c>
      <c r="Z45" s="137">
        <f t="shared" si="4"/>
        <v>16</v>
      </c>
      <c r="AA45" s="138">
        <f t="shared" si="5"/>
        <v>1280</v>
      </c>
      <c r="AB45" s="139">
        <f t="shared" si="6"/>
        <v>848</v>
      </c>
      <c r="AC45" s="140">
        <f t="shared" si="7"/>
        <v>1017.6</v>
      </c>
      <c r="AD45" s="141">
        <f t="shared" si="8"/>
        <v>8480</v>
      </c>
      <c r="AE45" s="142">
        <f t="shared" si="9"/>
        <v>10176</v>
      </c>
      <c r="AF45" s="66"/>
      <c r="AG45" s="66"/>
      <c r="AH45" s="116"/>
      <c r="AI45" s="116"/>
      <c r="AJ45" s="117">
        <v>80</v>
      </c>
      <c r="AK45" s="118">
        <v>8480</v>
      </c>
    </row>
    <row r="46" spans="1:37" ht="15" customHeight="1">
      <c r="A46" s="119" t="s">
        <v>7</v>
      </c>
      <c r="B46" s="120" t="s">
        <v>12</v>
      </c>
      <c r="C46" s="144">
        <v>2000</v>
      </c>
      <c r="D46" s="144">
        <v>1000</v>
      </c>
      <c r="E46" s="121">
        <v>110</v>
      </c>
      <c r="F46" s="122" t="s">
        <v>184</v>
      </c>
      <c r="G46" s="123" t="s">
        <v>185</v>
      </c>
      <c r="H46" s="124" t="s">
        <v>131</v>
      </c>
      <c r="I46" s="125" t="s">
        <v>132</v>
      </c>
      <c r="J46" s="126"/>
      <c r="K46" s="126"/>
      <c r="L46" s="127"/>
      <c r="M46" s="127"/>
      <c r="N46" s="128"/>
      <c r="O46" s="129">
        <v>1</v>
      </c>
      <c r="P46" s="130">
        <f t="shared" si="0"/>
        <v>2</v>
      </c>
      <c r="Q46" s="131">
        <f t="shared" si="1"/>
        <v>0.22</v>
      </c>
      <c r="R46" s="132">
        <f t="shared" si="2"/>
        <v>17.600000000000001</v>
      </c>
      <c r="S46" s="133"/>
      <c r="T46" s="130"/>
      <c r="U46" s="131"/>
      <c r="V46" s="130"/>
      <c r="W46" s="145" t="s">
        <v>149</v>
      </c>
      <c r="X46" s="135">
        <v>80</v>
      </c>
      <c r="Y46" s="136">
        <f t="shared" si="3"/>
        <v>160</v>
      </c>
      <c r="Z46" s="137">
        <f t="shared" si="4"/>
        <v>17.600000000000001</v>
      </c>
      <c r="AA46" s="138">
        <f t="shared" si="5"/>
        <v>1408</v>
      </c>
      <c r="AB46" s="139">
        <f t="shared" si="6"/>
        <v>961.4</v>
      </c>
      <c r="AC46" s="140">
        <f t="shared" si="7"/>
        <v>1153.68</v>
      </c>
      <c r="AD46" s="141">
        <f t="shared" si="8"/>
        <v>8740</v>
      </c>
      <c r="AE46" s="142">
        <f t="shared" si="9"/>
        <v>10488</v>
      </c>
      <c r="AF46" s="66"/>
      <c r="AG46" s="66"/>
      <c r="AH46" s="116"/>
      <c r="AI46" s="116"/>
      <c r="AJ46" s="117">
        <v>80</v>
      </c>
      <c r="AK46" s="118">
        <v>8740</v>
      </c>
    </row>
    <row r="47" spans="1:37" ht="15" customHeight="1">
      <c r="A47" s="119" t="s">
        <v>7</v>
      </c>
      <c r="B47" s="120" t="s">
        <v>12</v>
      </c>
      <c r="C47" s="144">
        <v>2000</v>
      </c>
      <c r="D47" s="144">
        <v>1000</v>
      </c>
      <c r="E47" s="121">
        <v>120</v>
      </c>
      <c r="F47" s="122" t="s">
        <v>186</v>
      </c>
      <c r="G47" s="123" t="s">
        <v>187</v>
      </c>
      <c r="H47" s="124" t="s">
        <v>131</v>
      </c>
      <c r="I47" s="125" t="s">
        <v>132</v>
      </c>
      <c r="J47" s="126"/>
      <c r="K47" s="126"/>
      <c r="L47" s="127"/>
      <c r="M47" s="127"/>
      <c r="N47" s="128"/>
      <c r="O47" s="129">
        <v>1</v>
      </c>
      <c r="P47" s="130">
        <f t="shared" si="0"/>
        <v>2</v>
      </c>
      <c r="Q47" s="131">
        <f t="shared" si="1"/>
        <v>0.24</v>
      </c>
      <c r="R47" s="132">
        <f t="shared" si="2"/>
        <v>19.2</v>
      </c>
      <c r="S47" s="133"/>
      <c r="T47" s="130"/>
      <c r="U47" s="131"/>
      <c r="V47" s="130"/>
      <c r="W47" s="145" t="s">
        <v>149</v>
      </c>
      <c r="X47" s="135">
        <v>80</v>
      </c>
      <c r="Y47" s="136">
        <f t="shared" si="3"/>
        <v>160</v>
      </c>
      <c r="Z47" s="137">
        <f t="shared" si="4"/>
        <v>19.2</v>
      </c>
      <c r="AA47" s="138">
        <f t="shared" si="5"/>
        <v>1536</v>
      </c>
      <c r="AB47" s="139">
        <f t="shared" si="6"/>
        <v>1017.6</v>
      </c>
      <c r="AC47" s="140">
        <f t="shared" si="7"/>
        <v>1221.1199999999999</v>
      </c>
      <c r="AD47" s="141">
        <f t="shared" si="8"/>
        <v>8480</v>
      </c>
      <c r="AE47" s="142">
        <f t="shared" si="9"/>
        <v>10176</v>
      </c>
      <c r="AF47" s="66"/>
      <c r="AG47" s="66"/>
      <c r="AH47" s="116"/>
      <c r="AI47" s="116"/>
      <c r="AJ47" s="117">
        <v>80</v>
      </c>
      <c r="AK47" s="118">
        <v>8480</v>
      </c>
    </row>
    <row r="48" spans="1:37" ht="15" customHeight="1">
      <c r="A48" s="119" t="s">
        <v>7</v>
      </c>
      <c r="B48" s="146" t="s">
        <v>13</v>
      </c>
      <c r="C48" s="121">
        <v>6000</v>
      </c>
      <c r="D48" s="121">
        <v>1000</v>
      </c>
      <c r="E48" s="121">
        <v>40</v>
      </c>
      <c r="F48" s="122" t="s">
        <v>188</v>
      </c>
      <c r="G48" s="123" t="s">
        <v>189</v>
      </c>
      <c r="H48" s="124" t="s">
        <v>131</v>
      </c>
      <c r="I48" s="125" t="s">
        <v>132</v>
      </c>
      <c r="J48" s="126"/>
      <c r="K48" s="126"/>
      <c r="L48" s="127"/>
      <c r="M48" s="127"/>
      <c r="N48" s="128"/>
      <c r="O48" s="129">
        <v>1</v>
      </c>
      <c r="P48" s="130">
        <f t="shared" si="0"/>
        <v>6</v>
      </c>
      <c r="Q48" s="131">
        <f t="shared" si="1"/>
        <v>0.24</v>
      </c>
      <c r="R48" s="132">
        <f t="shared" si="2"/>
        <v>19.2</v>
      </c>
      <c r="S48" s="133"/>
      <c r="T48" s="130"/>
      <c r="U48" s="131"/>
      <c r="V48" s="130"/>
      <c r="W48" s="134" t="s">
        <v>136</v>
      </c>
      <c r="X48" s="135">
        <v>80</v>
      </c>
      <c r="Y48" s="136">
        <f t="shared" si="3"/>
        <v>480</v>
      </c>
      <c r="Z48" s="137">
        <f t="shared" si="4"/>
        <v>19.2</v>
      </c>
      <c r="AA48" s="138">
        <f t="shared" si="5"/>
        <v>1536</v>
      </c>
      <c r="AB48" s="139">
        <f t="shared" si="6"/>
        <v>453.6</v>
      </c>
      <c r="AC48" s="140">
        <f t="shared" si="7"/>
        <v>544.32000000000005</v>
      </c>
      <c r="AD48" s="141">
        <f t="shared" si="8"/>
        <v>11340</v>
      </c>
      <c r="AE48" s="142">
        <f t="shared" si="9"/>
        <v>13608</v>
      </c>
      <c r="AF48" s="66"/>
      <c r="AG48" s="66"/>
      <c r="AH48" s="116"/>
      <c r="AI48" s="116"/>
      <c r="AJ48" s="117">
        <v>80</v>
      </c>
      <c r="AK48" s="118">
        <v>11340</v>
      </c>
    </row>
    <row r="49" spans="1:37" ht="15" customHeight="1">
      <c r="A49" s="119" t="s">
        <v>7</v>
      </c>
      <c r="B49" s="120" t="s">
        <v>13</v>
      </c>
      <c r="C49" s="121">
        <v>5000</v>
      </c>
      <c r="D49" s="121">
        <v>1000</v>
      </c>
      <c r="E49" s="121">
        <v>50</v>
      </c>
      <c r="F49" s="122" t="s">
        <v>190</v>
      </c>
      <c r="G49" s="123" t="s">
        <v>191</v>
      </c>
      <c r="H49" s="124" t="s">
        <v>131</v>
      </c>
      <c r="I49" s="125" t="s">
        <v>132</v>
      </c>
      <c r="J49" s="126"/>
      <c r="K49" s="126"/>
      <c r="L49" s="127"/>
      <c r="M49" s="127"/>
      <c r="N49" s="128"/>
      <c r="O49" s="129">
        <v>1</v>
      </c>
      <c r="P49" s="130">
        <f t="shared" si="0"/>
        <v>5</v>
      </c>
      <c r="Q49" s="131">
        <f t="shared" si="1"/>
        <v>0.25</v>
      </c>
      <c r="R49" s="132">
        <f t="shared" si="2"/>
        <v>20</v>
      </c>
      <c r="S49" s="133"/>
      <c r="T49" s="130"/>
      <c r="U49" s="131"/>
      <c r="V49" s="130"/>
      <c r="W49" s="134" t="s">
        <v>136</v>
      </c>
      <c r="X49" s="135">
        <v>80</v>
      </c>
      <c r="Y49" s="136">
        <f t="shared" si="3"/>
        <v>400</v>
      </c>
      <c r="Z49" s="137">
        <f t="shared" si="4"/>
        <v>20</v>
      </c>
      <c r="AA49" s="138">
        <f t="shared" si="5"/>
        <v>1600</v>
      </c>
      <c r="AB49" s="139">
        <f t="shared" si="6"/>
        <v>530</v>
      </c>
      <c r="AC49" s="140">
        <f t="shared" si="7"/>
        <v>636</v>
      </c>
      <c r="AD49" s="141">
        <f t="shared" si="8"/>
        <v>10600</v>
      </c>
      <c r="AE49" s="142">
        <f t="shared" si="9"/>
        <v>12720</v>
      </c>
      <c r="AF49" s="66"/>
      <c r="AG49" s="66"/>
      <c r="AH49" s="116"/>
      <c r="AI49" s="116"/>
      <c r="AJ49" s="117">
        <v>80</v>
      </c>
      <c r="AK49" s="118">
        <v>10600</v>
      </c>
    </row>
    <row r="50" spans="1:37" ht="15" customHeight="1">
      <c r="A50" s="119" t="s">
        <v>7</v>
      </c>
      <c r="B50" s="120" t="s">
        <v>13</v>
      </c>
      <c r="C50" s="121">
        <v>4000</v>
      </c>
      <c r="D50" s="121">
        <v>1000</v>
      </c>
      <c r="E50" s="121">
        <v>60</v>
      </c>
      <c r="F50" s="122" t="s">
        <v>192</v>
      </c>
      <c r="G50" s="123" t="s">
        <v>193</v>
      </c>
      <c r="H50" s="124" t="s">
        <v>131</v>
      </c>
      <c r="I50" s="125" t="s">
        <v>132</v>
      </c>
      <c r="J50" s="126"/>
      <c r="K50" s="126"/>
      <c r="L50" s="127"/>
      <c r="M50" s="127"/>
      <c r="N50" s="128"/>
      <c r="O50" s="129">
        <v>1</v>
      </c>
      <c r="P50" s="130">
        <f t="shared" si="0"/>
        <v>4</v>
      </c>
      <c r="Q50" s="131">
        <f t="shared" si="1"/>
        <v>0.24</v>
      </c>
      <c r="R50" s="132">
        <f t="shared" si="2"/>
        <v>19.2</v>
      </c>
      <c r="S50" s="133"/>
      <c r="T50" s="130"/>
      <c r="U50" s="131"/>
      <c r="V50" s="130"/>
      <c r="W50" s="143" t="s">
        <v>133</v>
      </c>
      <c r="X50" s="135">
        <v>80</v>
      </c>
      <c r="Y50" s="136">
        <f t="shared" si="3"/>
        <v>320</v>
      </c>
      <c r="Z50" s="137">
        <f t="shared" si="4"/>
        <v>19.2</v>
      </c>
      <c r="AA50" s="138">
        <f t="shared" si="5"/>
        <v>1536</v>
      </c>
      <c r="AB50" s="139">
        <f t="shared" si="6"/>
        <v>594</v>
      </c>
      <c r="AC50" s="140">
        <f t="shared" si="7"/>
        <v>712.8</v>
      </c>
      <c r="AD50" s="141">
        <f t="shared" si="8"/>
        <v>9900</v>
      </c>
      <c r="AE50" s="142">
        <f t="shared" si="9"/>
        <v>11880</v>
      </c>
      <c r="AF50" s="66"/>
      <c r="AG50" s="66"/>
      <c r="AH50" s="116"/>
      <c r="AI50" s="116"/>
      <c r="AJ50" s="117">
        <v>80</v>
      </c>
      <c r="AK50" s="118">
        <v>9900</v>
      </c>
    </row>
    <row r="51" spans="1:37" ht="15" customHeight="1">
      <c r="A51" s="119" t="s">
        <v>7</v>
      </c>
      <c r="B51" s="120" t="s">
        <v>13</v>
      </c>
      <c r="C51" s="121">
        <v>2000</v>
      </c>
      <c r="D51" s="121">
        <v>1000</v>
      </c>
      <c r="E51" s="121">
        <v>70</v>
      </c>
      <c r="F51" s="122" t="s">
        <v>194</v>
      </c>
      <c r="G51" s="123" t="s">
        <v>195</v>
      </c>
      <c r="H51" s="124" t="s">
        <v>131</v>
      </c>
      <c r="I51" s="125" t="s">
        <v>132</v>
      </c>
      <c r="J51" s="126"/>
      <c r="K51" s="126"/>
      <c r="L51" s="127"/>
      <c r="M51" s="127"/>
      <c r="N51" s="128"/>
      <c r="O51" s="129">
        <v>1</v>
      </c>
      <c r="P51" s="130">
        <f t="shared" si="0"/>
        <v>2</v>
      </c>
      <c r="Q51" s="131">
        <f t="shared" si="1"/>
        <v>0.14000000000000001</v>
      </c>
      <c r="R51" s="132">
        <f t="shared" si="2"/>
        <v>11.200000000000001</v>
      </c>
      <c r="S51" s="133"/>
      <c r="T51" s="130"/>
      <c r="U51" s="131"/>
      <c r="V51" s="130"/>
      <c r="W51" s="145" t="s">
        <v>149</v>
      </c>
      <c r="X51" s="135">
        <v>80</v>
      </c>
      <c r="Y51" s="136">
        <f t="shared" si="3"/>
        <v>160</v>
      </c>
      <c r="Z51" s="137">
        <f t="shared" si="4"/>
        <v>11.200000000000001</v>
      </c>
      <c r="AA51" s="138">
        <f t="shared" si="5"/>
        <v>896.00000000000011</v>
      </c>
      <c r="AB51" s="139">
        <f t="shared" si="6"/>
        <v>687.4</v>
      </c>
      <c r="AC51" s="140">
        <f t="shared" si="7"/>
        <v>824.88</v>
      </c>
      <c r="AD51" s="141">
        <f t="shared" si="8"/>
        <v>9820</v>
      </c>
      <c r="AE51" s="142">
        <f t="shared" si="9"/>
        <v>11784</v>
      </c>
      <c r="AF51" s="66"/>
      <c r="AG51" s="66"/>
      <c r="AH51" s="116"/>
      <c r="AI51" s="116"/>
      <c r="AJ51" s="117">
        <v>80</v>
      </c>
      <c r="AK51" s="118">
        <v>9820</v>
      </c>
    </row>
    <row r="52" spans="1:37" ht="15" customHeight="1">
      <c r="A52" s="119" t="s">
        <v>7</v>
      </c>
      <c r="B52" s="120" t="s">
        <v>13</v>
      </c>
      <c r="C52" s="144">
        <v>2000</v>
      </c>
      <c r="D52" s="144">
        <v>1000</v>
      </c>
      <c r="E52" s="121">
        <v>80</v>
      </c>
      <c r="F52" s="122" t="s">
        <v>196</v>
      </c>
      <c r="G52" s="123" t="s">
        <v>197</v>
      </c>
      <c r="H52" s="124" t="s">
        <v>131</v>
      </c>
      <c r="I52" s="125" t="s">
        <v>132</v>
      </c>
      <c r="J52" s="126"/>
      <c r="K52" s="126"/>
      <c r="L52" s="127"/>
      <c r="M52" s="127"/>
      <c r="N52" s="128"/>
      <c r="O52" s="129">
        <v>1</v>
      </c>
      <c r="P52" s="130">
        <f t="shared" si="0"/>
        <v>2</v>
      </c>
      <c r="Q52" s="131">
        <f t="shared" si="1"/>
        <v>0.16</v>
      </c>
      <c r="R52" s="132">
        <f t="shared" si="2"/>
        <v>12.8</v>
      </c>
      <c r="S52" s="133"/>
      <c r="T52" s="130"/>
      <c r="U52" s="131"/>
      <c r="V52" s="130"/>
      <c r="W52" s="143" t="s">
        <v>133</v>
      </c>
      <c r="X52" s="135">
        <v>80</v>
      </c>
      <c r="Y52" s="136">
        <f t="shared" si="3"/>
        <v>160</v>
      </c>
      <c r="Z52" s="137">
        <f t="shared" si="4"/>
        <v>12.8</v>
      </c>
      <c r="AA52" s="138">
        <f t="shared" si="5"/>
        <v>1024</v>
      </c>
      <c r="AB52" s="139">
        <f t="shared" si="6"/>
        <v>745.6</v>
      </c>
      <c r="AC52" s="140">
        <f t="shared" si="7"/>
        <v>894.72</v>
      </c>
      <c r="AD52" s="141">
        <f t="shared" si="8"/>
        <v>9320</v>
      </c>
      <c r="AE52" s="142">
        <f t="shared" si="9"/>
        <v>11184</v>
      </c>
      <c r="AF52" s="66"/>
      <c r="AG52" s="66"/>
      <c r="AH52" s="116"/>
      <c r="AI52" s="116"/>
      <c r="AJ52" s="117">
        <v>80</v>
      </c>
      <c r="AK52" s="118">
        <v>9320</v>
      </c>
    </row>
    <row r="53" spans="1:37" ht="15" customHeight="1">
      <c r="A53" s="119" t="s">
        <v>7</v>
      </c>
      <c r="B53" s="120" t="s">
        <v>13</v>
      </c>
      <c r="C53" s="144">
        <v>2000</v>
      </c>
      <c r="D53" s="144">
        <v>1000</v>
      </c>
      <c r="E53" s="121">
        <v>90</v>
      </c>
      <c r="F53" s="122" t="s">
        <v>198</v>
      </c>
      <c r="G53" s="123" t="s">
        <v>199</v>
      </c>
      <c r="H53" s="124" t="s">
        <v>131</v>
      </c>
      <c r="I53" s="125" t="s">
        <v>132</v>
      </c>
      <c r="J53" s="126"/>
      <c r="K53" s="126"/>
      <c r="L53" s="127"/>
      <c r="M53" s="127"/>
      <c r="N53" s="128"/>
      <c r="O53" s="129">
        <v>1</v>
      </c>
      <c r="P53" s="130">
        <f t="shared" si="0"/>
        <v>2</v>
      </c>
      <c r="Q53" s="131">
        <f t="shared" si="1"/>
        <v>0.18</v>
      </c>
      <c r="R53" s="132">
        <f t="shared" si="2"/>
        <v>14.399999999999999</v>
      </c>
      <c r="S53" s="133"/>
      <c r="T53" s="130"/>
      <c r="U53" s="131"/>
      <c r="V53" s="130"/>
      <c r="W53" s="145" t="s">
        <v>149</v>
      </c>
      <c r="X53" s="135">
        <v>80</v>
      </c>
      <c r="Y53" s="136">
        <f t="shared" si="3"/>
        <v>160</v>
      </c>
      <c r="Z53" s="137">
        <f t="shared" si="4"/>
        <v>14.399999999999999</v>
      </c>
      <c r="AA53" s="138">
        <f t="shared" si="5"/>
        <v>1152</v>
      </c>
      <c r="AB53" s="139">
        <f t="shared" si="6"/>
        <v>815.4</v>
      </c>
      <c r="AC53" s="140">
        <f t="shared" si="7"/>
        <v>978.48</v>
      </c>
      <c r="AD53" s="141">
        <f t="shared" si="8"/>
        <v>9060</v>
      </c>
      <c r="AE53" s="142">
        <f t="shared" si="9"/>
        <v>10872</v>
      </c>
      <c r="AF53" s="66"/>
      <c r="AG53" s="66"/>
      <c r="AH53" s="116"/>
      <c r="AI53" s="116"/>
      <c r="AJ53" s="117">
        <v>80</v>
      </c>
      <c r="AK53" s="118">
        <v>9060</v>
      </c>
    </row>
    <row r="54" spans="1:37" ht="15" customHeight="1">
      <c r="A54" s="119" t="s">
        <v>7</v>
      </c>
      <c r="B54" s="120" t="s">
        <v>13</v>
      </c>
      <c r="C54" s="144">
        <v>2000</v>
      </c>
      <c r="D54" s="144">
        <v>1000</v>
      </c>
      <c r="E54" s="121">
        <v>100</v>
      </c>
      <c r="F54" s="122" t="s">
        <v>200</v>
      </c>
      <c r="G54" s="123" t="s">
        <v>201</v>
      </c>
      <c r="H54" s="124" t="s">
        <v>131</v>
      </c>
      <c r="I54" s="125" t="s">
        <v>132</v>
      </c>
      <c r="J54" s="126"/>
      <c r="K54" s="126"/>
      <c r="L54" s="127"/>
      <c r="M54" s="127"/>
      <c r="N54" s="128"/>
      <c r="O54" s="129">
        <v>1</v>
      </c>
      <c r="P54" s="130">
        <f t="shared" si="0"/>
        <v>2</v>
      </c>
      <c r="Q54" s="131">
        <f t="shared" si="1"/>
        <v>0.2</v>
      </c>
      <c r="R54" s="132">
        <f t="shared" si="2"/>
        <v>16</v>
      </c>
      <c r="S54" s="133"/>
      <c r="T54" s="130"/>
      <c r="U54" s="131"/>
      <c r="V54" s="130"/>
      <c r="W54" s="147" t="s">
        <v>149</v>
      </c>
      <c r="X54" s="135">
        <v>80</v>
      </c>
      <c r="Y54" s="136">
        <f t="shared" si="3"/>
        <v>160</v>
      </c>
      <c r="Z54" s="137">
        <f t="shared" si="4"/>
        <v>16</v>
      </c>
      <c r="AA54" s="138">
        <f t="shared" si="5"/>
        <v>1280</v>
      </c>
      <c r="AB54" s="139">
        <f t="shared" si="6"/>
        <v>894</v>
      </c>
      <c r="AC54" s="140">
        <f t="shared" si="7"/>
        <v>1072.8</v>
      </c>
      <c r="AD54" s="141">
        <f t="shared" si="8"/>
        <v>8940</v>
      </c>
      <c r="AE54" s="142">
        <f t="shared" si="9"/>
        <v>10728</v>
      </c>
      <c r="AF54" s="66"/>
      <c r="AG54" s="66"/>
      <c r="AH54" s="116"/>
      <c r="AI54" s="116"/>
      <c r="AJ54" s="117">
        <v>80</v>
      </c>
      <c r="AK54" s="118">
        <v>8940</v>
      </c>
    </row>
    <row r="55" spans="1:37" ht="15" customHeight="1">
      <c r="A55" s="119" t="s">
        <v>7</v>
      </c>
      <c r="B55" s="120" t="s">
        <v>13</v>
      </c>
      <c r="C55" s="144">
        <v>2000</v>
      </c>
      <c r="D55" s="144">
        <v>1000</v>
      </c>
      <c r="E55" s="121">
        <v>110</v>
      </c>
      <c r="F55" s="122" t="s">
        <v>202</v>
      </c>
      <c r="G55" s="123" t="s">
        <v>203</v>
      </c>
      <c r="H55" s="124" t="s">
        <v>131</v>
      </c>
      <c r="I55" s="125" t="s">
        <v>132</v>
      </c>
      <c r="J55" s="126"/>
      <c r="K55" s="126"/>
      <c r="L55" s="127"/>
      <c r="M55" s="127"/>
      <c r="N55" s="128"/>
      <c r="O55" s="129">
        <v>1</v>
      </c>
      <c r="P55" s="130">
        <f t="shared" si="0"/>
        <v>2</v>
      </c>
      <c r="Q55" s="131">
        <f t="shared" si="1"/>
        <v>0.22</v>
      </c>
      <c r="R55" s="132">
        <f t="shared" si="2"/>
        <v>17.600000000000001</v>
      </c>
      <c r="S55" s="133"/>
      <c r="T55" s="130"/>
      <c r="U55" s="131"/>
      <c r="V55" s="130"/>
      <c r="W55" s="145" t="s">
        <v>149</v>
      </c>
      <c r="X55" s="135">
        <v>80</v>
      </c>
      <c r="Y55" s="136">
        <f t="shared" si="3"/>
        <v>160</v>
      </c>
      <c r="Z55" s="137">
        <f t="shared" si="4"/>
        <v>17.600000000000001</v>
      </c>
      <c r="AA55" s="138">
        <f t="shared" si="5"/>
        <v>1408</v>
      </c>
      <c r="AB55" s="139">
        <f t="shared" si="6"/>
        <v>983.4</v>
      </c>
      <c r="AC55" s="140">
        <f t="shared" si="7"/>
        <v>1180.08</v>
      </c>
      <c r="AD55" s="141">
        <f t="shared" si="8"/>
        <v>8940</v>
      </c>
      <c r="AE55" s="142">
        <f t="shared" si="9"/>
        <v>10728</v>
      </c>
      <c r="AF55" s="66"/>
      <c r="AG55" s="66"/>
      <c r="AH55" s="116"/>
      <c r="AI55" s="116"/>
      <c r="AJ55" s="117">
        <v>80</v>
      </c>
      <c r="AK55" s="118">
        <v>8940</v>
      </c>
    </row>
    <row r="56" spans="1:37" ht="15" customHeight="1">
      <c r="A56" s="119" t="s">
        <v>7</v>
      </c>
      <c r="B56" s="120" t="s">
        <v>13</v>
      </c>
      <c r="C56" s="144">
        <v>2000</v>
      </c>
      <c r="D56" s="144">
        <v>1000</v>
      </c>
      <c r="E56" s="121">
        <v>120</v>
      </c>
      <c r="F56" s="122" t="s">
        <v>204</v>
      </c>
      <c r="G56" s="123" t="s">
        <v>205</v>
      </c>
      <c r="H56" s="124" t="s">
        <v>131</v>
      </c>
      <c r="I56" s="125" t="s">
        <v>132</v>
      </c>
      <c r="J56" s="126"/>
      <c r="K56" s="126"/>
      <c r="L56" s="127"/>
      <c r="M56" s="127"/>
      <c r="N56" s="128"/>
      <c r="O56" s="129">
        <v>1</v>
      </c>
      <c r="P56" s="130">
        <f t="shared" si="0"/>
        <v>2</v>
      </c>
      <c r="Q56" s="131">
        <f t="shared" si="1"/>
        <v>0.24</v>
      </c>
      <c r="R56" s="132">
        <f t="shared" si="2"/>
        <v>19.2</v>
      </c>
      <c r="S56" s="133"/>
      <c r="T56" s="130"/>
      <c r="U56" s="131"/>
      <c r="V56" s="130"/>
      <c r="W56" s="145" t="s">
        <v>149</v>
      </c>
      <c r="X56" s="135">
        <v>80</v>
      </c>
      <c r="Y56" s="136">
        <f t="shared" si="3"/>
        <v>160</v>
      </c>
      <c r="Z56" s="137">
        <f t="shared" si="4"/>
        <v>19.2</v>
      </c>
      <c r="AA56" s="138">
        <f t="shared" si="5"/>
        <v>1536</v>
      </c>
      <c r="AB56" s="139">
        <f t="shared" si="6"/>
        <v>1060.8</v>
      </c>
      <c r="AC56" s="140">
        <f t="shared" si="7"/>
        <v>1272.96</v>
      </c>
      <c r="AD56" s="141">
        <f t="shared" si="8"/>
        <v>8840</v>
      </c>
      <c r="AE56" s="142">
        <f t="shared" si="9"/>
        <v>10608</v>
      </c>
      <c r="AF56" s="66"/>
      <c r="AG56" s="66"/>
      <c r="AH56" s="116"/>
      <c r="AI56" s="116"/>
      <c r="AJ56" s="117">
        <v>80</v>
      </c>
      <c r="AK56" s="118">
        <v>8840</v>
      </c>
    </row>
    <row r="57" spans="1:37" ht="15" customHeight="1">
      <c r="A57" s="119" t="s">
        <v>7</v>
      </c>
      <c r="B57" s="146" t="s">
        <v>14</v>
      </c>
      <c r="C57" s="121">
        <v>7000</v>
      </c>
      <c r="D57" s="121">
        <v>1000</v>
      </c>
      <c r="E57" s="121">
        <v>25</v>
      </c>
      <c r="F57" s="122" t="s">
        <v>206</v>
      </c>
      <c r="G57" s="123" t="s">
        <v>207</v>
      </c>
      <c r="H57" s="124" t="s">
        <v>131</v>
      </c>
      <c r="I57" s="125" t="s">
        <v>132</v>
      </c>
      <c r="J57" s="126"/>
      <c r="K57" s="126"/>
      <c r="L57" s="127"/>
      <c r="M57" s="127"/>
      <c r="N57" s="128"/>
      <c r="O57" s="129">
        <v>1</v>
      </c>
      <c r="P57" s="130">
        <f t="shared" si="0"/>
        <v>7</v>
      </c>
      <c r="Q57" s="131">
        <f t="shared" si="1"/>
        <v>0.17499999999999999</v>
      </c>
      <c r="R57" s="132">
        <f t="shared" si="2"/>
        <v>18.375</v>
      </c>
      <c r="S57" s="133"/>
      <c r="T57" s="130"/>
      <c r="U57" s="131"/>
      <c r="V57" s="130"/>
      <c r="W57" s="143" t="s">
        <v>133</v>
      </c>
      <c r="X57" s="135">
        <v>80</v>
      </c>
      <c r="Y57" s="136">
        <f t="shared" si="3"/>
        <v>560</v>
      </c>
      <c r="Z57" s="137">
        <f t="shared" si="4"/>
        <v>14</v>
      </c>
      <c r="AA57" s="138">
        <f t="shared" si="5"/>
        <v>1470</v>
      </c>
      <c r="AB57" s="139">
        <f t="shared" si="6"/>
        <v>295</v>
      </c>
      <c r="AC57" s="140">
        <f t="shared" si="7"/>
        <v>354</v>
      </c>
      <c r="AD57" s="141">
        <f t="shared" si="8"/>
        <v>11800</v>
      </c>
      <c r="AE57" s="142">
        <f t="shared" si="9"/>
        <v>14160</v>
      </c>
      <c r="AF57" s="66"/>
      <c r="AG57" s="66"/>
      <c r="AH57" s="116"/>
      <c r="AI57" s="116"/>
      <c r="AJ57" s="117">
        <v>105</v>
      </c>
      <c r="AK57" s="118">
        <v>11800</v>
      </c>
    </row>
    <row r="58" spans="1:37" ht="15" customHeight="1">
      <c r="A58" s="119" t="s">
        <v>7</v>
      </c>
      <c r="B58" s="120" t="s">
        <v>14</v>
      </c>
      <c r="C58" s="144">
        <v>7000</v>
      </c>
      <c r="D58" s="144">
        <v>1000</v>
      </c>
      <c r="E58" s="121">
        <v>30</v>
      </c>
      <c r="F58" s="122" t="s">
        <v>208</v>
      </c>
      <c r="G58" s="123" t="s">
        <v>209</v>
      </c>
      <c r="H58" s="124" t="s">
        <v>131</v>
      </c>
      <c r="I58" s="125" t="s">
        <v>132</v>
      </c>
      <c r="J58" s="126"/>
      <c r="K58" s="126"/>
      <c r="L58" s="127"/>
      <c r="M58" s="127"/>
      <c r="N58" s="128"/>
      <c r="O58" s="129">
        <v>1</v>
      </c>
      <c r="P58" s="130">
        <f t="shared" si="0"/>
        <v>7</v>
      </c>
      <c r="Q58" s="131">
        <f t="shared" si="1"/>
        <v>0.21</v>
      </c>
      <c r="R58" s="132">
        <f t="shared" si="2"/>
        <v>22.05</v>
      </c>
      <c r="S58" s="133"/>
      <c r="T58" s="130"/>
      <c r="U58" s="131"/>
      <c r="V58" s="130"/>
      <c r="W58" s="143" t="s">
        <v>133</v>
      </c>
      <c r="X58" s="135">
        <v>80</v>
      </c>
      <c r="Y58" s="136">
        <f t="shared" si="3"/>
        <v>560</v>
      </c>
      <c r="Z58" s="137">
        <f t="shared" si="4"/>
        <v>16.8</v>
      </c>
      <c r="AA58" s="138">
        <f t="shared" si="5"/>
        <v>1764</v>
      </c>
      <c r="AB58" s="139">
        <f t="shared" si="6"/>
        <v>327.60000000000002</v>
      </c>
      <c r="AC58" s="140">
        <f t="shared" si="7"/>
        <v>393.12</v>
      </c>
      <c r="AD58" s="141">
        <f t="shared" si="8"/>
        <v>10920</v>
      </c>
      <c r="AE58" s="142">
        <f t="shared" si="9"/>
        <v>13104</v>
      </c>
      <c r="AF58" s="66"/>
      <c r="AG58" s="66"/>
      <c r="AH58" s="116"/>
      <c r="AI58" s="116"/>
      <c r="AJ58" s="117">
        <v>105</v>
      </c>
      <c r="AK58" s="118">
        <v>10920</v>
      </c>
    </row>
    <row r="59" spans="1:37" ht="15" customHeight="1">
      <c r="A59" s="119" t="s">
        <v>7</v>
      </c>
      <c r="B59" s="120" t="s">
        <v>14</v>
      </c>
      <c r="C59" s="121">
        <v>5000</v>
      </c>
      <c r="D59" s="121">
        <v>1000</v>
      </c>
      <c r="E59" s="121">
        <v>40</v>
      </c>
      <c r="F59" s="122" t="s">
        <v>210</v>
      </c>
      <c r="G59" s="123" t="s">
        <v>211</v>
      </c>
      <c r="H59" s="124" t="s">
        <v>131</v>
      </c>
      <c r="I59" s="125" t="s">
        <v>132</v>
      </c>
      <c r="J59" s="126"/>
      <c r="K59" s="126"/>
      <c r="L59" s="127"/>
      <c r="M59" s="127"/>
      <c r="N59" s="128"/>
      <c r="O59" s="129">
        <v>1</v>
      </c>
      <c r="P59" s="130">
        <f t="shared" si="0"/>
        <v>5</v>
      </c>
      <c r="Q59" s="131">
        <f t="shared" si="1"/>
        <v>0.2</v>
      </c>
      <c r="R59" s="132">
        <f t="shared" si="2"/>
        <v>21</v>
      </c>
      <c r="S59" s="133" t="s">
        <v>212</v>
      </c>
      <c r="T59" s="130">
        <v>32</v>
      </c>
      <c r="U59" s="130">
        <v>160</v>
      </c>
      <c r="V59" s="130"/>
      <c r="W59" s="143" t="s">
        <v>133</v>
      </c>
      <c r="X59" s="135">
        <v>80</v>
      </c>
      <c r="Y59" s="136">
        <f t="shared" si="3"/>
        <v>400</v>
      </c>
      <c r="Z59" s="137">
        <f t="shared" si="4"/>
        <v>16</v>
      </c>
      <c r="AA59" s="138">
        <f t="shared" si="5"/>
        <v>1680</v>
      </c>
      <c r="AB59" s="139">
        <f t="shared" si="6"/>
        <v>416.8</v>
      </c>
      <c r="AC59" s="140">
        <f t="shared" si="7"/>
        <v>500.16</v>
      </c>
      <c r="AD59" s="141">
        <f t="shared" si="8"/>
        <v>10420</v>
      </c>
      <c r="AE59" s="142">
        <f t="shared" si="9"/>
        <v>12504</v>
      </c>
      <c r="AF59" s="66"/>
      <c r="AG59" s="66"/>
      <c r="AH59" s="116"/>
      <c r="AI59" s="116"/>
      <c r="AJ59" s="117">
        <v>105</v>
      </c>
      <c r="AK59" s="118">
        <v>10420</v>
      </c>
    </row>
    <row r="60" spans="1:37" ht="15" customHeight="1">
      <c r="A60" s="119" t="s">
        <v>7</v>
      </c>
      <c r="B60" s="120" t="s">
        <v>14</v>
      </c>
      <c r="C60" s="121">
        <v>4000</v>
      </c>
      <c r="D60" s="121">
        <v>1000</v>
      </c>
      <c r="E60" s="121">
        <v>50</v>
      </c>
      <c r="F60" s="122" t="s">
        <v>213</v>
      </c>
      <c r="G60" s="123" t="s">
        <v>214</v>
      </c>
      <c r="H60" s="124" t="s">
        <v>131</v>
      </c>
      <c r="I60" s="125" t="s">
        <v>132</v>
      </c>
      <c r="J60" s="126"/>
      <c r="K60" s="126"/>
      <c r="L60" s="127"/>
      <c r="M60" s="127"/>
      <c r="N60" s="128"/>
      <c r="O60" s="129">
        <v>1</v>
      </c>
      <c r="P60" s="130">
        <f t="shared" si="0"/>
        <v>4</v>
      </c>
      <c r="Q60" s="131">
        <f t="shared" si="1"/>
        <v>0.2</v>
      </c>
      <c r="R60" s="132">
        <f t="shared" si="2"/>
        <v>21</v>
      </c>
      <c r="S60" s="133" t="s">
        <v>215</v>
      </c>
      <c r="T60" s="130">
        <v>32</v>
      </c>
      <c r="U60" s="130">
        <v>128</v>
      </c>
      <c r="V60" s="130"/>
      <c r="W60" s="134" t="s">
        <v>136</v>
      </c>
      <c r="X60" s="135">
        <v>80</v>
      </c>
      <c r="Y60" s="136">
        <f t="shared" si="3"/>
        <v>320</v>
      </c>
      <c r="Z60" s="137">
        <f t="shared" si="4"/>
        <v>16</v>
      </c>
      <c r="AA60" s="138">
        <f t="shared" si="5"/>
        <v>1680</v>
      </c>
      <c r="AB60" s="139">
        <f t="shared" si="6"/>
        <v>485</v>
      </c>
      <c r="AC60" s="140">
        <f t="shared" si="7"/>
        <v>582</v>
      </c>
      <c r="AD60" s="141">
        <f t="shared" si="8"/>
        <v>9700</v>
      </c>
      <c r="AE60" s="142">
        <f t="shared" si="9"/>
        <v>11640</v>
      </c>
      <c r="AF60" s="66"/>
      <c r="AG60" s="66"/>
      <c r="AH60" s="116"/>
      <c r="AI60" s="116"/>
      <c r="AJ60" s="117">
        <v>105</v>
      </c>
      <c r="AK60" s="118">
        <v>9700</v>
      </c>
    </row>
    <row r="61" spans="1:37" ht="15" customHeight="1">
      <c r="A61" s="119" t="s">
        <v>7</v>
      </c>
      <c r="B61" s="120" t="s">
        <v>14</v>
      </c>
      <c r="C61" s="121">
        <v>2000</v>
      </c>
      <c r="D61" s="121">
        <v>1000</v>
      </c>
      <c r="E61" s="121">
        <v>60</v>
      </c>
      <c r="F61" s="122" t="s">
        <v>216</v>
      </c>
      <c r="G61" s="123" t="s">
        <v>217</v>
      </c>
      <c r="H61" s="124" t="s">
        <v>131</v>
      </c>
      <c r="I61" s="125" t="s">
        <v>132</v>
      </c>
      <c r="J61" s="126"/>
      <c r="K61" s="126"/>
      <c r="L61" s="127"/>
      <c r="M61" s="127"/>
      <c r="N61" s="128"/>
      <c r="O61" s="129">
        <v>1</v>
      </c>
      <c r="P61" s="130">
        <f t="shared" si="0"/>
        <v>2</v>
      </c>
      <c r="Q61" s="131">
        <f t="shared" si="1"/>
        <v>0.12</v>
      </c>
      <c r="R61" s="132">
        <f t="shared" si="2"/>
        <v>12.6</v>
      </c>
      <c r="S61" s="133" t="s">
        <v>218</v>
      </c>
      <c r="T61" s="130">
        <v>41</v>
      </c>
      <c r="U61" s="130">
        <v>82</v>
      </c>
      <c r="V61" s="130"/>
      <c r="W61" s="143" t="s">
        <v>133</v>
      </c>
      <c r="X61" s="135">
        <v>80</v>
      </c>
      <c r="Y61" s="136">
        <f t="shared" si="3"/>
        <v>160</v>
      </c>
      <c r="Z61" s="137">
        <f t="shared" si="4"/>
        <v>9.6</v>
      </c>
      <c r="AA61" s="138">
        <f t="shared" si="5"/>
        <v>1008</v>
      </c>
      <c r="AB61" s="139">
        <f t="shared" si="6"/>
        <v>583.20000000000005</v>
      </c>
      <c r="AC61" s="140">
        <f t="shared" si="7"/>
        <v>699.84</v>
      </c>
      <c r="AD61" s="141">
        <f t="shared" si="8"/>
        <v>9720</v>
      </c>
      <c r="AE61" s="142">
        <f t="shared" si="9"/>
        <v>11664</v>
      </c>
      <c r="AF61" s="66"/>
      <c r="AG61" s="66"/>
      <c r="AH61" s="116"/>
      <c r="AI61" s="116"/>
      <c r="AJ61" s="117">
        <v>105</v>
      </c>
      <c r="AK61" s="118">
        <v>9720</v>
      </c>
    </row>
    <row r="62" spans="1:37" ht="15" customHeight="1">
      <c r="A62" s="119" t="s">
        <v>7</v>
      </c>
      <c r="B62" s="120" t="s">
        <v>14</v>
      </c>
      <c r="C62" s="144">
        <v>2000</v>
      </c>
      <c r="D62" s="144">
        <v>1000</v>
      </c>
      <c r="E62" s="121">
        <v>70</v>
      </c>
      <c r="F62" s="122" t="s">
        <v>219</v>
      </c>
      <c r="G62" s="123" t="s">
        <v>220</v>
      </c>
      <c r="H62" s="124" t="s">
        <v>131</v>
      </c>
      <c r="I62" s="125" t="s">
        <v>132</v>
      </c>
      <c r="J62" s="126"/>
      <c r="K62" s="126"/>
      <c r="L62" s="127"/>
      <c r="M62" s="127"/>
      <c r="N62" s="128"/>
      <c r="O62" s="129">
        <v>1</v>
      </c>
      <c r="P62" s="130">
        <f t="shared" si="0"/>
        <v>2</v>
      </c>
      <c r="Q62" s="131">
        <f t="shared" si="1"/>
        <v>0.14000000000000001</v>
      </c>
      <c r="R62" s="132">
        <f t="shared" si="2"/>
        <v>14.700000000000001</v>
      </c>
      <c r="S62" s="133" t="s">
        <v>221</v>
      </c>
      <c r="T62" s="130">
        <v>41</v>
      </c>
      <c r="U62" s="130">
        <v>82</v>
      </c>
      <c r="V62" s="130"/>
      <c r="W62" s="143" t="s">
        <v>133</v>
      </c>
      <c r="X62" s="135">
        <v>80</v>
      </c>
      <c r="Y62" s="136">
        <f t="shared" si="3"/>
        <v>160</v>
      </c>
      <c r="Z62" s="137">
        <f t="shared" si="4"/>
        <v>11.200000000000001</v>
      </c>
      <c r="AA62" s="138">
        <f t="shared" si="5"/>
        <v>1176</v>
      </c>
      <c r="AB62" s="139">
        <f t="shared" si="6"/>
        <v>666.4</v>
      </c>
      <c r="AC62" s="140">
        <f t="shared" si="7"/>
        <v>799.68</v>
      </c>
      <c r="AD62" s="141">
        <f t="shared" si="8"/>
        <v>9520</v>
      </c>
      <c r="AE62" s="142">
        <f t="shared" si="9"/>
        <v>11424</v>
      </c>
      <c r="AF62" s="66"/>
      <c r="AG62" s="66"/>
      <c r="AH62" s="116"/>
      <c r="AI62" s="116"/>
      <c r="AJ62" s="117">
        <v>105</v>
      </c>
      <c r="AK62" s="118">
        <v>9520</v>
      </c>
    </row>
    <row r="63" spans="1:37" ht="15" customHeight="1">
      <c r="A63" s="119" t="s">
        <v>7</v>
      </c>
      <c r="B63" s="120" t="s">
        <v>14</v>
      </c>
      <c r="C63" s="144">
        <v>2000</v>
      </c>
      <c r="D63" s="144">
        <v>1000</v>
      </c>
      <c r="E63" s="121">
        <v>80</v>
      </c>
      <c r="F63" s="122" t="s">
        <v>222</v>
      </c>
      <c r="G63" s="123" t="s">
        <v>223</v>
      </c>
      <c r="H63" s="124" t="s">
        <v>131</v>
      </c>
      <c r="I63" s="125" t="s">
        <v>132</v>
      </c>
      <c r="J63" s="126"/>
      <c r="K63" s="126"/>
      <c r="L63" s="127"/>
      <c r="M63" s="127"/>
      <c r="N63" s="128"/>
      <c r="O63" s="129">
        <v>1</v>
      </c>
      <c r="P63" s="130">
        <f t="shared" si="0"/>
        <v>2</v>
      </c>
      <c r="Q63" s="131">
        <f t="shared" si="1"/>
        <v>0.16</v>
      </c>
      <c r="R63" s="132">
        <f t="shared" si="2"/>
        <v>16.8</v>
      </c>
      <c r="S63" s="133"/>
      <c r="T63" s="130"/>
      <c r="U63" s="131"/>
      <c r="V63" s="130"/>
      <c r="W63" s="143" t="s">
        <v>133</v>
      </c>
      <c r="X63" s="135">
        <v>80</v>
      </c>
      <c r="Y63" s="136">
        <f t="shared" si="3"/>
        <v>160</v>
      </c>
      <c r="Z63" s="137">
        <f t="shared" si="4"/>
        <v>12.8</v>
      </c>
      <c r="AA63" s="138">
        <f t="shared" si="5"/>
        <v>1344</v>
      </c>
      <c r="AB63" s="139">
        <f t="shared" si="6"/>
        <v>736</v>
      </c>
      <c r="AC63" s="140">
        <f t="shared" si="7"/>
        <v>883.2</v>
      </c>
      <c r="AD63" s="141">
        <f t="shared" si="8"/>
        <v>9200</v>
      </c>
      <c r="AE63" s="142">
        <f t="shared" si="9"/>
        <v>11040</v>
      </c>
      <c r="AF63" s="66"/>
      <c r="AG63" s="66"/>
      <c r="AH63" s="116"/>
      <c r="AI63" s="116"/>
      <c r="AJ63" s="117">
        <v>105</v>
      </c>
      <c r="AK63" s="118">
        <v>9200</v>
      </c>
    </row>
    <row r="64" spans="1:37" ht="15" customHeight="1">
      <c r="A64" s="119" t="s">
        <v>7</v>
      </c>
      <c r="B64" s="120" t="s">
        <v>14</v>
      </c>
      <c r="C64" s="144">
        <v>2000</v>
      </c>
      <c r="D64" s="144">
        <v>1000</v>
      </c>
      <c r="E64" s="121">
        <v>90</v>
      </c>
      <c r="F64" s="122" t="s">
        <v>224</v>
      </c>
      <c r="G64" s="123" t="s">
        <v>225</v>
      </c>
      <c r="H64" s="124" t="s">
        <v>131</v>
      </c>
      <c r="I64" s="125" t="s">
        <v>132</v>
      </c>
      <c r="J64" s="126"/>
      <c r="K64" s="126"/>
      <c r="L64" s="127"/>
      <c r="M64" s="127"/>
      <c r="N64" s="128"/>
      <c r="O64" s="129">
        <v>1</v>
      </c>
      <c r="P64" s="130">
        <f t="shared" si="0"/>
        <v>2</v>
      </c>
      <c r="Q64" s="131">
        <f t="shared" si="1"/>
        <v>0.18</v>
      </c>
      <c r="R64" s="132">
        <f t="shared" si="2"/>
        <v>18.899999999999999</v>
      </c>
      <c r="S64" s="133" t="s">
        <v>226</v>
      </c>
      <c r="T64" s="130">
        <v>32</v>
      </c>
      <c r="U64" s="130">
        <v>64</v>
      </c>
      <c r="V64" s="130"/>
      <c r="W64" s="145" t="s">
        <v>149</v>
      </c>
      <c r="X64" s="135">
        <v>80</v>
      </c>
      <c r="Y64" s="136">
        <f t="shared" si="3"/>
        <v>160</v>
      </c>
      <c r="Z64" s="137">
        <f t="shared" si="4"/>
        <v>14.399999999999999</v>
      </c>
      <c r="AA64" s="138">
        <f t="shared" si="5"/>
        <v>1512</v>
      </c>
      <c r="AB64" s="139">
        <f t="shared" si="6"/>
        <v>829.8</v>
      </c>
      <c r="AC64" s="140">
        <f t="shared" si="7"/>
        <v>995.76</v>
      </c>
      <c r="AD64" s="141">
        <f t="shared" si="8"/>
        <v>9220</v>
      </c>
      <c r="AE64" s="142">
        <f t="shared" si="9"/>
        <v>11064</v>
      </c>
      <c r="AF64" s="66"/>
      <c r="AG64" s="66"/>
      <c r="AH64" s="116"/>
      <c r="AI64" s="116"/>
      <c r="AJ64" s="117">
        <v>105</v>
      </c>
      <c r="AK64" s="118">
        <v>9220</v>
      </c>
    </row>
    <row r="65" spans="1:37" ht="15" customHeight="1">
      <c r="A65" s="119" t="s">
        <v>7</v>
      </c>
      <c r="B65" s="120" t="s">
        <v>14</v>
      </c>
      <c r="C65" s="144">
        <v>2000</v>
      </c>
      <c r="D65" s="144">
        <v>1000</v>
      </c>
      <c r="E65" s="121">
        <v>100</v>
      </c>
      <c r="F65" s="122" t="s">
        <v>227</v>
      </c>
      <c r="G65" s="123" t="s">
        <v>228</v>
      </c>
      <c r="H65" s="124" t="s">
        <v>131</v>
      </c>
      <c r="I65" s="125" t="s">
        <v>132</v>
      </c>
      <c r="J65" s="126"/>
      <c r="K65" s="126"/>
      <c r="L65" s="127"/>
      <c r="M65" s="127"/>
      <c r="N65" s="128"/>
      <c r="O65" s="129">
        <v>1</v>
      </c>
      <c r="P65" s="130">
        <f t="shared" si="0"/>
        <v>2</v>
      </c>
      <c r="Q65" s="131">
        <f t="shared" si="1"/>
        <v>0.2</v>
      </c>
      <c r="R65" s="132">
        <f t="shared" si="2"/>
        <v>21</v>
      </c>
      <c r="S65" s="133"/>
      <c r="T65" s="130"/>
      <c r="U65" s="131"/>
      <c r="V65" s="130"/>
      <c r="W65" s="134" t="s">
        <v>136</v>
      </c>
      <c r="X65" s="135">
        <v>80</v>
      </c>
      <c r="Y65" s="136">
        <f t="shared" si="3"/>
        <v>160</v>
      </c>
      <c r="Z65" s="137">
        <f t="shared" si="4"/>
        <v>16</v>
      </c>
      <c r="AA65" s="138">
        <f t="shared" si="5"/>
        <v>1680</v>
      </c>
      <c r="AB65" s="139">
        <f t="shared" si="6"/>
        <v>910</v>
      </c>
      <c r="AC65" s="140">
        <f t="shared" si="7"/>
        <v>1092</v>
      </c>
      <c r="AD65" s="141">
        <f t="shared" si="8"/>
        <v>9100</v>
      </c>
      <c r="AE65" s="142">
        <f t="shared" si="9"/>
        <v>10920</v>
      </c>
      <c r="AF65" s="66"/>
      <c r="AG65" s="66"/>
      <c r="AH65" s="116"/>
      <c r="AI65" s="116"/>
      <c r="AJ65" s="117">
        <v>105</v>
      </c>
      <c r="AK65" s="118">
        <v>9100</v>
      </c>
    </row>
    <row r="66" spans="1:37" ht="15" customHeight="1">
      <c r="A66" s="119" t="s">
        <v>7</v>
      </c>
      <c r="B66" s="146" t="s">
        <v>15</v>
      </c>
      <c r="C66" s="121">
        <v>7000</v>
      </c>
      <c r="D66" s="121">
        <v>1000</v>
      </c>
      <c r="E66" s="121">
        <v>25</v>
      </c>
      <c r="F66" s="122" t="s">
        <v>229</v>
      </c>
      <c r="G66" s="123" t="s">
        <v>230</v>
      </c>
      <c r="H66" s="124" t="s">
        <v>131</v>
      </c>
      <c r="I66" s="125" t="s">
        <v>132</v>
      </c>
      <c r="J66" s="126"/>
      <c r="K66" s="126"/>
      <c r="L66" s="127"/>
      <c r="M66" s="127"/>
      <c r="N66" s="128"/>
      <c r="O66" s="129">
        <v>1</v>
      </c>
      <c r="P66" s="130">
        <f t="shared" si="0"/>
        <v>7</v>
      </c>
      <c r="Q66" s="131">
        <f t="shared" si="1"/>
        <v>0.17499999999999999</v>
      </c>
      <c r="R66" s="132">
        <f t="shared" si="2"/>
        <v>18.375</v>
      </c>
      <c r="S66" s="133"/>
      <c r="T66" s="130"/>
      <c r="U66" s="131"/>
      <c r="V66" s="130"/>
      <c r="W66" s="145" t="s">
        <v>149</v>
      </c>
      <c r="X66" s="135">
        <v>80</v>
      </c>
      <c r="Y66" s="136">
        <f t="shared" si="3"/>
        <v>560</v>
      </c>
      <c r="Z66" s="137">
        <f t="shared" si="4"/>
        <v>14</v>
      </c>
      <c r="AA66" s="138">
        <f t="shared" si="5"/>
        <v>1470</v>
      </c>
      <c r="AB66" s="139">
        <f t="shared" si="6"/>
        <v>693.5</v>
      </c>
      <c r="AC66" s="140">
        <f t="shared" si="7"/>
        <v>832.2</v>
      </c>
      <c r="AD66" s="141">
        <f t="shared" si="8"/>
        <v>27740</v>
      </c>
      <c r="AE66" s="142">
        <f t="shared" si="9"/>
        <v>33288</v>
      </c>
      <c r="AF66" s="66"/>
      <c r="AG66" s="66"/>
      <c r="AH66" s="116"/>
      <c r="AI66" s="116"/>
      <c r="AJ66" s="117">
        <v>105</v>
      </c>
      <c r="AK66" s="118">
        <v>27740</v>
      </c>
    </row>
    <row r="67" spans="1:37" ht="15" customHeight="1">
      <c r="A67" s="119" t="s">
        <v>7</v>
      </c>
      <c r="B67" s="120" t="s">
        <v>15</v>
      </c>
      <c r="C67" s="144">
        <v>7000</v>
      </c>
      <c r="D67" s="144">
        <v>1000</v>
      </c>
      <c r="E67" s="121">
        <v>30</v>
      </c>
      <c r="F67" s="122" t="s">
        <v>231</v>
      </c>
      <c r="G67" s="123" t="s">
        <v>232</v>
      </c>
      <c r="H67" s="124" t="s">
        <v>131</v>
      </c>
      <c r="I67" s="125" t="s">
        <v>132</v>
      </c>
      <c r="J67" s="126"/>
      <c r="K67" s="126"/>
      <c r="L67" s="127"/>
      <c r="M67" s="127"/>
      <c r="N67" s="128"/>
      <c r="O67" s="129">
        <v>1</v>
      </c>
      <c r="P67" s="130">
        <f t="shared" si="0"/>
        <v>7</v>
      </c>
      <c r="Q67" s="131">
        <f t="shared" si="1"/>
        <v>0.21</v>
      </c>
      <c r="R67" s="132">
        <f t="shared" si="2"/>
        <v>22.05</v>
      </c>
      <c r="S67" s="133"/>
      <c r="T67" s="130"/>
      <c r="U67" s="131"/>
      <c r="V67" s="130"/>
      <c r="W67" s="145" t="s">
        <v>149</v>
      </c>
      <c r="X67" s="135">
        <v>80</v>
      </c>
      <c r="Y67" s="136">
        <f t="shared" si="3"/>
        <v>560</v>
      </c>
      <c r="Z67" s="137">
        <f t="shared" si="4"/>
        <v>16.8</v>
      </c>
      <c r="AA67" s="138">
        <f t="shared" si="5"/>
        <v>1764</v>
      </c>
      <c r="AB67" s="139">
        <f t="shared" si="6"/>
        <v>705.6</v>
      </c>
      <c r="AC67" s="140">
        <f t="shared" si="7"/>
        <v>846.72</v>
      </c>
      <c r="AD67" s="141">
        <f t="shared" si="8"/>
        <v>23520</v>
      </c>
      <c r="AE67" s="142">
        <f t="shared" si="9"/>
        <v>28224</v>
      </c>
      <c r="AF67" s="66"/>
      <c r="AG67" s="66"/>
      <c r="AH67" s="116"/>
      <c r="AI67" s="116"/>
      <c r="AJ67" s="117">
        <v>105</v>
      </c>
      <c r="AK67" s="118">
        <v>23520</v>
      </c>
    </row>
    <row r="68" spans="1:37" ht="15" customHeight="1">
      <c r="A68" s="119" t="s">
        <v>7</v>
      </c>
      <c r="B68" s="120" t="s">
        <v>15</v>
      </c>
      <c r="C68" s="121">
        <v>5000</v>
      </c>
      <c r="D68" s="121">
        <v>1000</v>
      </c>
      <c r="E68" s="121">
        <v>40</v>
      </c>
      <c r="F68" s="122" t="s">
        <v>233</v>
      </c>
      <c r="G68" s="123" t="s">
        <v>234</v>
      </c>
      <c r="H68" s="124" t="s">
        <v>131</v>
      </c>
      <c r="I68" s="125" t="s">
        <v>132</v>
      </c>
      <c r="J68" s="126"/>
      <c r="K68" s="126"/>
      <c r="L68" s="127"/>
      <c r="M68" s="127"/>
      <c r="N68" s="128"/>
      <c r="O68" s="129">
        <v>1</v>
      </c>
      <c r="P68" s="130">
        <f t="shared" si="0"/>
        <v>5</v>
      </c>
      <c r="Q68" s="131">
        <f t="shared" si="1"/>
        <v>0.2</v>
      </c>
      <c r="R68" s="132">
        <f t="shared" si="2"/>
        <v>21</v>
      </c>
      <c r="S68" s="133"/>
      <c r="T68" s="130"/>
      <c r="U68" s="131"/>
      <c r="V68" s="130"/>
      <c r="W68" s="145" t="s">
        <v>149</v>
      </c>
      <c r="X68" s="135">
        <v>80</v>
      </c>
      <c r="Y68" s="136">
        <f t="shared" si="3"/>
        <v>400</v>
      </c>
      <c r="Z68" s="137">
        <f t="shared" si="4"/>
        <v>16</v>
      </c>
      <c r="AA68" s="138">
        <f t="shared" si="5"/>
        <v>1680</v>
      </c>
      <c r="AB68" s="139">
        <f t="shared" si="6"/>
        <v>821.6</v>
      </c>
      <c r="AC68" s="140">
        <f t="shared" si="7"/>
        <v>985.92</v>
      </c>
      <c r="AD68" s="141">
        <f t="shared" si="8"/>
        <v>20540</v>
      </c>
      <c r="AE68" s="142">
        <f t="shared" si="9"/>
        <v>24648</v>
      </c>
      <c r="AF68" s="66"/>
      <c r="AG68" s="66"/>
      <c r="AH68" s="116"/>
      <c r="AI68" s="116"/>
      <c r="AJ68" s="117">
        <v>105</v>
      </c>
      <c r="AK68" s="118">
        <v>20540</v>
      </c>
    </row>
    <row r="69" spans="1:37" ht="15" customHeight="1">
      <c r="A69" s="119" t="s">
        <v>7</v>
      </c>
      <c r="B69" s="120" t="s">
        <v>15</v>
      </c>
      <c r="C69" s="121">
        <v>4000</v>
      </c>
      <c r="D69" s="121">
        <v>1000</v>
      </c>
      <c r="E69" s="121">
        <v>50</v>
      </c>
      <c r="F69" s="122" t="s">
        <v>235</v>
      </c>
      <c r="G69" s="123" t="s">
        <v>236</v>
      </c>
      <c r="H69" s="124" t="s">
        <v>131</v>
      </c>
      <c r="I69" s="125" t="s">
        <v>132</v>
      </c>
      <c r="J69" s="126"/>
      <c r="K69" s="126"/>
      <c r="L69" s="127"/>
      <c r="M69" s="127"/>
      <c r="N69" s="128"/>
      <c r="O69" s="129">
        <v>1</v>
      </c>
      <c r="P69" s="130">
        <f t="shared" si="0"/>
        <v>4</v>
      </c>
      <c r="Q69" s="131">
        <f t="shared" si="1"/>
        <v>0.2</v>
      </c>
      <c r="R69" s="132">
        <f t="shared" si="2"/>
        <v>21</v>
      </c>
      <c r="S69" s="133"/>
      <c r="T69" s="130"/>
      <c r="U69" s="131"/>
      <c r="V69" s="130"/>
      <c r="W69" s="145" t="s">
        <v>149</v>
      </c>
      <c r="X69" s="135">
        <v>80</v>
      </c>
      <c r="Y69" s="136">
        <f t="shared" si="3"/>
        <v>320</v>
      </c>
      <c r="Z69" s="137">
        <f t="shared" si="4"/>
        <v>16</v>
      </c>
      <c r="AA69" s="138">
        <f t="shared" si="5"/>
        <v>1680</v>
      </c>
      <c r="AB69" s="139">
        <f t="shared" si="6"/>
        <v>925</v>
      </c>
      <c r="AC69" s="140">
        <f t="shared" si="7"/>
        <v>1110</v>
      </c>
      <c r="AD69" s="141">
        <f t="shared" si="8"/>
        <v>18500</v>
      </c>
      <c r="AE69" s="142">
        <f t="shared" si="9"/>
        <v>22200</v>
      </c>
      <c r="AF69" s="66"/>
      <c r="AG69" s="66"/>
      <c r="AH69" s="116"/>
      <c r="AI69" s="116"/>
      <c r="AJ69" s="117">
        <v>105</v>
      </c>
      <c r="AK69" s="118">
        <v>18500</v>
      </c>
    </row>
    <row r="70" spans="1:37" ht="15" customHeight="1">
      <c r="A70" s="119" t="s">
        <v>7</v>
      </c>
      <c r="B70" s="120" t="s">
        <v>15</v>
      </c>
      <c r="C70" s="121">
        <v>2000</v>
      </c>
      <c r="D70" s="121">
        <v>1000</v>
      </c>
      <c r="E70" s="121">
        <v>60</v>
      </c>
      <c r="F70" s="122" t="s">
        <v>237</v>
      </c>
      <c r="G70" s="123" t="s">
        <v>238</v>
      </c>
      <c r="H70" s="124" t="s">
        <v>131</v>
      </c>
      <c r="I70" s="125" t="s">
        <v>132</v>
      </c>
      <c r="J70" s="126"/>
      <c r="K70" s="126"/>
      <c r="L70" s="127"/>
      <c r="M70" s="127"/>
      <c r="N70" s="128"/>
      <c r="O70" s="129">
        <v>1</v>
      </c>
      <c r="P70" s="130">
        <f t="shared" si="0"/>
        <v>2</v>
      </c>
      <c r="Q70" s="131">
        <f t="shared" si="1"/>
        <v>0.12</v>
      </c>
      <c r="R70" s="132">
        <f t="shared" si="2"/>
        <v>12.6</v>
      </c>
      <c r="S70" s="133"/>
      <c r="T70" s="130"/>
      <c r="U70" s="131"/>
      <c r="V70" s="130"/>
      <c r="W70" s="145" t="s">
        <v>149</v>
      </c>
      <c r="X70" s="135">
        <v>80</v>
      </c>
      <c r="Y70" s="136">
        <f t="shared" si="3"/>
        <v>160</v>
      </c>
      <c r="Z70" s="137">
        <f t="shared" si="4"/>
        <v>9.6</v>
      </c>
      <c r="AA70" s="138">
        <f t="shared" si="5"/>
        <v>1008</v>
      </c>
      <c r="AB70" s="139">
        <f t="shared" si="6"/>
        <v>1030.8</v>
      </c>
      <c r="AC70" s="140">
        <f t="shared" si="7"/>
        <v>1236.96</v>
      </c>
      <c r="AD70" s="141">
        <f t="shared" si="8"/>
        <v>17180</v>
      </c>
      <c r="AE70" s="142">
        <f t="shared" si="9"/>
        <v>20616</v>
      </c>
      <c r="AF70" s="66"/>
      <c r="AG70" s="66"/>
      <c r="AH70" s="116"/>
      <c r="AI70" s="116"/>
      <c r="AJ70" s="117">
        <v>105</v>
      </c>
      <c r="AK70" s="118">
        <v>17180</v>
      </c>
    </row>
    <row r="71" spans="1:37" ht="15" customHeight="1">
      <c r="A71" s="119" t="s">
        <v>7</v>
      </c>
      <c r="B71" s="120" t="s">
        <v>15</v>
      </c>
      <c r="C71" s="144">
        <v>2000</v>
      </c>
      <c r="D71" s="144">
        <v>1000</v>
      </c>
      <c r="E71" s="121">
        <v>70</v>
      </c>
      <c r="F71" s="122" t="s">
        <v>239</v>
      </c>
      <c r="G71" s="123" t="s">
        <v>240</v>
      </c>
      <c r="H71" s="124" t="s">
        <v>131</v>
      </c>
      <c r="I71" s="125" t="s">
        <v>132</v>
      </c>
      <c r="J71" s="126"/>
      <c r="K71" s="126"/>
      <c r="L71" s="127"/>
      <c r="M71" s="127"/>
      <c r="N71" s="128"/>
      <c r="O71" s="129">
        <v>1</v>
      </c>
      <c r="P71" s="130">
        <f t="shared" si="0"/>
        <v>2</v>
      </c>
      <c r="Q71" s="131">
        <f t="shared" si="1"/>
        <v>0.14000000000000001</v>
      </c>
      <c r="R71" s="132">
        <f t="shared" si="2"/>
        <v>14.700000000000001</v>
      </c>
      <c r="S71" s="133"/>
      <c r="T71" s="130"/>
      <c r="U71" s="131"/>
      <c r="V71" s="130"/>
      <c r="W71" s="145" t="s">
        <v>149</v>
      </c>
      <c r="X71" s="135">
        <v>80</v>
      </c>
      <c r="Y71" s="136">
        <f t="shared" si="3"/>
        <v>160</v>
      </c>
      <c r="Z71" s="137">
        <f t="shared" si="4"/>
        <v>11.200000000000001</v>
      </c>
      <c r="AA71" s="138">
        <f t="shared" si="5"/>
        <v>1176</v>
      </c>
      <c r="AB71" s="139">
        <f t="shared" si="6"/>
        <v>1143.8</v>
      </c>
      <c r="AC71" s="140">
        <f t="shared" si="7"/>
        <v>1372.56</v>
      </c>
      <c r="AD71" s="141">
        <f t="shared" si="8"/>
        <v>16340</v>
      </c>
      <c r="AE71" s="142">
        <f t="shared" si="9"/>
        <v>19608</v>
      </c>
      <c r="AF71" s="66"/>
      <c r="AG71" s="66"/>
      <c r="AH71" s="116"/>
      <c r="AI71" s="116"/>
      <c r="AJ71" s="117">
        <v>105</v>
      </c>
      <c r="AK71" s="118">
        <v>16340</v>
      </c>
    </row>
    <row r="72" spans="1:37" ht="15" customHeight="1">
      <c r="A72" s="119" t="s">
        <v>7</v>
      </c>
      <c r="B72" s="120" t="s">
        <v>15</v>
      </c>
      <c r="C72" s="144">
        <v>2000</v>
      </c>
      <c r="D72" s="144">
        <v>1000</v>
      </c>
      <c r="E72" s="121">
        <v>80</v>
      </c>
      <c r="F72" s="122" t="s">
        <v>241</v>
      </c>
      <c r="G72" s="123" t="s">
        <v>242</v>
      </c>
      <c r="H72" s="124" t="s">
        <v>131</v>
      </c>
      <c r="I72" s="125" t="s">
        <v>132</v>
      </c>
      <c r="J72" s="126"/>
      <c r="K72" s="126"/>
      <c r="L72" s="127"/>
      <c r="M72" s="127"/>
      <c r="N72" s="128"/>
      <c r="O72" s="129">
        <v>1</v>
      </c>
      <c r="P72" s="130">
        <f t="shared" si="0"/>
        <v>2</v>
      </c>
      <c r="Q72" s="131">
        <f t="shared" si="1"/>
        <v>0.16</v>
      </c>
      <c r="R72" s="132">
        <f t="shared" si="2"/>
        <v>16.8</v>
      </c>
      <c r="S72" s="133"/>
      <c r="T72" s="130"/>
      <c r="U72" s="131"/>
      <c r="V72" s="130"/>
      <c r="W72" s="145" t="s">
        <v>149</v>
      </c>
      <c r="X72" s="135">
        <v>80</v>
      </c>
      <c r="Y72" s="136">
        <f t="shared" si="3"/>
        <v>160</v>
      </c>
      <c r="Z72" s="137">
        <f t="shared" si="4"/>
        <v>12.8</v>
      </c>
      <c r="AA72" s="138">
        <f t="shared" si="5"/>
        <v>1344</v>
      </c>
      <c r="AB72" s="139">
        <f t="shared" si="6"/>
        <v>1235.2</v>
      </c>
      <c r="AC72" s="140">
        <f t="shared" si="7"/>
        <v>1482.24</v>
      </c>
      <c r="AD72" s="141">
        <f t="shared" si="8"/>
        <v>15440</v>
      </c>
      <c r="AE72" s="142">
        <f t="shared" si="9"/>
        <v>18528</v>
      </c>
      <c r="AF72" s="66"/>
      <c r="AG72" s="66"/>
      <c r="AH72" s="116"/>
      <c r="AI72" s="116"/>
      <c r="AJ72" s="117">
        <v>105</v>
      </c>
      <c r="AK72" s="118">
        <v>15440</v>
      </c>
    </row>
    <row r="73" spans="1:37" ht="15" customHeight="1">
      <c r="A73" s="119" t="s">
        <v>7</v>
      </c>
      <c r="B73" s="120" t="s">
        <v>15</v>
      </c>
      <c r="C73" s="144">
        <v>2000</v>
      </c>
      <c r="D73" s="144">
        <v>1000</v>
      </c>
      <c r="E73" s="121">
        <v>90</v>
      </c>
      <c r="F73" s="122" t="s">
        <v>243</v>
      </c>
      <c r="G73" s="123" t="s">
        <v>244</v>
      </c>
      <c r="H73" s="124" t="s">
        <v>131</v>
      </c>
      <c r="I73" s="125" t="s">
        <v>132</v>
      </c>
      <c r="J73" s="126"/>
      <c r="K73" s="126"/>
      <c r="L73" s="127"/>
      <c r="M73" s="127"/>
      <c r="N73" s="128"/>
      <c r="O73" s="129">
        <v>1</v>
      </c>
      <c r="P73" s="130">
        <f t="shared" si="0"/>
        <v>2</v>
      </c>
      <c r="Q73" s="131">
        <f t="shared" si="1"/>
        <v>0.18</v>
      </c>
      <c r="R73" s="132">
        <f t="shared" si="2"/>
        <v>18.899999999999999</v>
      </c>
      <c r="S73" s="133"/>
      <c r="T73" s="130"/>
      <c r="U73" s="131"/>
      <c r="V73" s="130"/>
      <c r="W73" s="145" t="s">
        <v>149</v>
      </c>
      <c r="X73" s="135">
        <v>80</v>
      </c>
      <c r="Y73" s="136">
        <f t="shared" si="3"/>
        <v>160</v>
      </c>
      <c r="Z73" s="137">
        <f t="shared" si="4"/>
        <v>14.399999999999999</v>
      </c>
      <c r="AA73" s="138">
        <f t="shared" si="5"/>
        <v>1512</v>
      </c>
      <c r="AB73" s="139">
        <f t="shared" si="6"/>
        <v>1335.6</v>
      </c>
      <c r="AC73" s="140">
        <f t="shared" si="7"/>
        <v>1602.72</v>
      </c>
      <c r="AD73" s="141">
        <f t="shared" si="8"/>
        <v>14840</v>
      </c>
      <c r="AE73" s="142">
        <f t="shared" si="9"/>
        <v>17808</v>
      </c>
      <c r="AF73" s="66"/>
      <c r="AG73" s="66"/>
      <c r="AH73" s="116"/>
      <c r="AI73" s="116"/>
      <c r="AJ73" s="117">
        <v>105</v>
      </c>
      <c r="AK73" s="118">
        <v>14840</v>
      </c>
    </row>
    <row r="74" spans="1:37" ht="15" customHeight="1">
      <c r="A74" s="119" t="s">
        <v>7</v>
      </c>
      <c r="B74" s="120" t="s">
        <v>15</v>
      </c>
      <c r="C74" s="144">
        <v>2000</v>
      </c>
      <c r="D74" s="144">
        <v>1000</v>
      </c>
      <c r="E74" s="121">
        <v>100</v>
      </c>
      <c r="F74" s="122" t="s">
        <v>245</v>
      </c>
      <c r="G74" s="123" t="s">
        <v>246</v>
      </c>
      <c r="H74" s="124" t="s">
        <v>131</v>
      </c>
      <c r="I74" s="125" t="s">
        <v>132</v>
      </c>
      <c r="J74" s="126"/>
      <c r="K74" s="126"/>
      <c r="L74" s="127"/>
      <c r="M74" s="127"/>
      <c r="N74" s="128"/>
      <c r="O74" s="129">
        <v>1</v>
      </c>
      <c r="P74" s="130">
        <f t="shared" si="0"/>
        <v>2</v>
      </c>
      <c r="Q74" s="131">
        <f t="shared" si="1"/>
        <v>0.2</v>
      </c>
      <c r="R74" s="132">
        <f t="shared" si="2"/>
        <v>21</v>
      </c>
      <c r="S74" s="133"/>
      <c r="T74" s="130"/>
      <c r="U74" s="131"/>
      <c r="V74" s="130"/>
      <c r="W74" s="145" t="s">
        <v>149</v>
      </c>
      <c r="X74" s="135">
        <v>80</v>
      </c>
      <c r="Y74" s="136">
        <f t="shared" si="3"/>
        <v>160</v>
      </c>
      <c r="Z74" s="137">
        <f t="shared" si="4"/>
        <v>16</v>
      </c>
      <c r="AA74" s="138">
        <f t="shared" si="5"/>
        <v>1680</v>
      </c>
      <c r="AB74" s="139">
        <f t="shared" si="6"/>
        <v>1460</v>
      </c>
      <c r="AC74" s="140">
        <f t="shared" si="7"/>
        <v>1752</v>
      </c>
      <c r="AD74" s="141">
        <f t="shared" si="8"/>
        <v>14600</v>
      </c>
      <c r="AE74" s="142">
        <f t="shared" si="9"/>
        <v>17520</v>
      </c>
      <c r="AF74" s="66"/>
      <c r="AG74" s="66"/>
      <c r="AH74" s="116"/>
      <c r="AI74" s="116"/>
      <c r="AJ74" s="117">
        <v>105</v>
      </c>
      <c r="AK74" s="118">
        <v>14600</v>
      </c>
    </row>
    <row r="75" spans="1:37" ht="15" customHeight="1">
      <c r="A75" s="119" t="s">
        <v>7</v>
      </c>
      <c r="B75" s="146" t="s">
        <v>16</v>
      </c>
      <c r="C75" s="121">
        <v>7000</v>
      </c>
      <c r="D75" s="121">
        <v>1000</v>
      </c>
      <c r="E75" s="121">
        <v>25</v>
      </c>
      <c r="F75" s="122" t="s">
        <v>247</v>
      </c>
      <c r="G75" s="123" t="s">
        <v>248</v>
      </c>
      <c r="H75" s="124" t="s">
        <v>131</v>
      </c>
      <c r="I75" s="125" t="s">
        <v>132</v>
      </c>
      <c r="J75" s="126"/>
      <c r="K75" s="126"/>
      <c r="L75" s="127"/>
      <c r="M75" s="127"/>
      <c r="N75" s="128"/>
      <c r="O75" s="129">
        <v>1</v>
      </c>
      <c r="P75" s="130">
        <f t="shared" si="0"/>
        <v>7</v>
      </c>
      <c r="Q75" s="131">
        <f t="shared" si="1"/>
        <v>0.17499999999999999</v>
      </c>
      <c r="R75" s="132">
        <f t="shared" si="2"/>
        <v>18.375</v>
      </c>
      <c r="S75" s="133"/>
      <c r="T75" s="130"/>
      <c r="U75" s="131"/>
      <c r="V75" s="130"/>
      <c r="W75" s="143" t="s">
        <v>133</v>
      </c>
      <c r="X75" s="135">
        <v>80</v>
      </c>
      <c r="Y75" s="136">
        <f t="shared" si="3"/>
        <v>560</v>
      </c>
      <c r="Z75" s="137">
        <f t="shared" si="4"/>
        <v>14</v>
      </c>
      <c r="AA75" s="138">
        <f t="shared" si="5"/>
        <v>1470</v>
      </c>
      <c r="AB75" s="139">
        <f t="shared" si="6"/>
        <v>352</v>
      </c>
      <c r="AC75" s="140">
        <f t="shared" si="7"/>
        <v>422.4</v>
      </c>
      <c r="AD75" s="141">
        <f t="shared" si="8"/>
        <v>14080</v>
      </c>
      <c r="AE75" s="142">
        <f t="shared" si="9"/>
        <v>16896</v>
      </c>
      <c r="AF75" s="66"/>
      <c r="AG75" s="66"/>
      <c r="AH75" s="116"/>
      <c r="AI75" s="116"/>
      <c r="AJ75" s="117">
        <v>105</v>
      </c>
      <c r="AK75" s="118">
        <v>14080</v>
      </c>
    </row>
    <row r="76" spans="1:37" ht="15" customHeight="1">
      <c r="A76" s="119" t="s">
        <v>7</v>
      </c>
      <c r="B76" s="120" t="s">
        <v>16</v>
      </c>
      <c r="C76" s="144">
        <v>7000</v>
      </c>
      <c r="D76" s="144">
        <v>1000</v>
      </c>
      <c r="E76" s="121">
        <v>30</v>
      </c>
      <c r="F76" s="122" t="s">
        <v>249</v>
      </c>
      <c r="G76" s="123" t="s">
        <v>250</v>
      </c>
      <c r="H76" s="124" t="s">
        <v>131</v>
      </c>
      <c r="I76" s="125" t="s">
        <v>132</v>
      </c>
      <c r="J76" s="126"/>
      <c r="K76" s="126"/>
      <c r="L76" s="127"/>
      <c r="M76" s="127"/>
      <c r="N76" s="128"/>
      <c r="O76" s="129">
        <v>1</v>
      </c>
      <c r="P76" s="130">
        <f t="shared" si="0"/>
        <v>7</v>
      </c>
      <c r="Q76" s="131">
        <f t="shared" si="1"/>
        <v>0.21</v>
      </c>
      <c r="R76" s="132">
        <f t="shared" si="2"/>
        <v>22.05</v>
      </c>
      <c r="S76" s="133"/>
      <c r="T76" s="130"/>
      <c r="U76" s="131"/>
      <c r="V76" s="130"/>
      <c r="W76" s="143" t="s">
        <v>133</v>
      </c>
      <c r="X76" s="135">
        <v>80</v>
      </c>
      <c r="Y76" s="136">
        <f t="shared" si="3"/>
        <v>560</v>
      </c>
      <c r="Z76" s="137">
        <f t="shared" si="4"/>
        <v>16.8</v>
      </c>
      <c r="AA76" s="138">
        <f t="shared" si="5"/>
        <v>1764</v>
      </c>
      <c r="AB76" s="139">
        <f t="shared" si="6"/>
        <v>373.2</v>
      </c>
      <c r="AC76" s="140">
        <f t="shared" si="7"/>
        <v>447.84</v>
      </c>
      <c r="AD76" s="141">
        <f t="shared" si="8"/>
        <v>12440</v>
      </c>
      <c r="AE76" s="142">
        <f t="shared" si="9"/>
        <v>14928</v>
      </c>
      <c r="AF76" s="66"/>
      <c r="AG76" s="66"/>
      <c r="AH76" s="116"/>
      <c r="AI76" s="116"/>
      <c r="AJ76" s="117">
        <v>105</v>
      </c>
      <c r="AK76" s="118">
        <v>12440</v>
      </c>
    </row>
    <row r="77" spans="1:37" ht="15" customHeight="1">
      <c r="A77" s="119" t="s">
        <v>7</v>
      </c>
      <c r="B77" s="120" t="s">
        <v>16</v>
      </c>
      <c r="C77" s="148">
        <v>5000</v>
      </c>
      <c r="D77" s="148">
        <v>1000</v>
      </c>
      <c r="E77" s="148">
        <v>40</v>
      </c>
      <c r="F77" s="122" t="s">
        <v>212</v>
      </c>
      <c r="G77" s="123" t="s">
        <v>251</v>
      </c>
      <c r="H77" s="124" t="s">
        <v>131</v>
      </c>
      <c r="I77" s="125" t="s">
        <v>132</v>
      </c>
      <c r="J77" s="126"/>
      <c r="K77" s="126"/>
      <c r="L77" s="127"/>
      <c r="M77" s="127"/>
      <c r="N77" s="128"/>
      <c r="O77" s="129">
        <v>1</v>
      </c>
      <c r="P77" s="130">
        <f t="shared" si="0"/>
        <v>5</v>
      </c>
      <c r="Q77" s="131">
        <f t="shared" si="1"/>
        <v>0.2</v>
      </c>
      <c r="R77" s="132">
        <f t="shared" si="2"/>
        <v>21</v>
      </c>
      <c r="S77" s="133">
        <v>32</v>
      </c>
      <c r="T77" s="130">
        <v>160</v>
      </c>
      <c r="U77" s="130">
        <v>6.4</v>
      </c>
      <c r="V77" s="130"/>
      <c r="W77" s="145" t="s">
        <v>149</v>
      </c>
      <c r="X77" s="135">
        <v>80</v>
      </c>
      <c r="Y77" s="136">
        <f t="shared" si="3"/>
        <v>400</v>
      </c>
      <c r="Z77" s="137">
        <f t="shared" si="4"/>
        <v>16</v>
      </c>
      <c r="AA77" s="138">
        <f t="shared" si="5"/>
        <v>1680</v>
      </c>
      <c r="AB77" s="139">
        <f t="shared" si="6"/>
        <v>474.4</v>
      </c>
      <c r="AC77" s="140">
        <f t="shared" si="7"/>
        <v>569.28</v>
      </c>
      <c r="AD77" s="141">
        <f t="shared" si="8"/>
        <v>11860</v>
      </c>
      <c r="AE77" s="142">
        <f t="shared" si="9"/>
        <v>14232</v>
      </c>
      <c r="AF77" s="66"/>
      <c r="AG77" s="66"/>
      <c r="AH77" s="116"/>
      <c r="AI77" s="116"/>
      <c r="AJ77" s="117">
        <v>105</v>
      </c>
      <c r="AK77" s="118">
        <v>11860</v>
      </c>
    </row>
    <row r="78" spans="1:37" ht="15" customHeight="1">
      <c r="A78" s="119" t="s">
        <v>7</v>
      </c>
      <c r="B78" s="120" t="s">
        <v>16</v>
      </c>
      <c r="C78" s="148">
        <v>4000</v>
      </c>
      <c r="D78" s="148">
        <v>1000</v>
      </c>
      <c r="E78" s="148">
        <v>50</v>
      </c>
      <c r="F78" s="122" t="s">
        <v>215</v>
      </c>
      <c r="G78" s="123" t="s">
        <v>252</v>
      </c>
      <c r="H78" s="124" t="s">
        <v>131</v>
      </c>
      <c r="I78" s="125" t="s">
        <v>132</v>
      </c>
      <c r="J78" s="126"/>
      <c r="K78" s="126"/>
      <c r="L78" s="127"/>
      <c r="M78" s="127"/>
      <c r="N78" s="128"/>
      <c r="O78" s="129">
        <v>1</v>
      </c>
      <c r="P78" s="130">
        <f t="shared" si="0"/>
        <v>4</v>
      </c>
      <c r="Q78" s="131">
        <f t="shared" si="1"/>
        <v>0.2</v>
      </c>
      <c r="R78" s="132">
        <f t="shared" si="2"/>
        <v>21</v>
      </c>
      <c r="S78" s="133">
        <v>32</v>
      </c>
      <c r="T78" s="130">
        <v>128</v>
      </c>
      <c r="U78" s="130">
        <v>6.4</v>
      </c>
      <c r="V78" s="130"/>
      <c r="W78" s="143" t="s">
        <v>133</v>
      </c>
      <c r="X78" s="135">
        <v>80</v>
      </c>
      <c r="Y78" s="136">
        <f t="shared" si="3"/>
        <v>320</v>
      </c>
      <c r="Z78" s="137">
        <f t="shared" si="4"/>
        <v>16</v>
      </c>
      <c r="AA78" s="138">
        <f t="shared" si="5"/>
        <v>1680</v>
      </c>
      <c r="AB78" s="139">
        <f t="shared" si="6"/>
        <v>545</v>
      </c>
      <c r="AC78" s="140">
        <f t="shared" si="7"/>
        <v>654</v>
      </c>
      <c r="AD78" s="141">
        <f t="shared" si="8"/>
        <v>10900</v>
      </c>
      <c r="AE78" s="142">
        <f t="shared" si="9"/>
        <v>13080</v>
      </c>
      <c r="AF78" s="66"/>
      <c r="AG78" s="66"/>
      <c r="AH78" s="116"/>
      <c r="AI78" s="116"/>
      <c r="AJ78" s="117">
        <v>105</v>
      </c>
      <c r="AK78" s="118">
        <v>10900</v>
      </c>
    </row>
    <row r="79" spans="1:37" ht="15" customHeight="1">
      <c r="A79" s="119" t="s">
        <v>7</v>
      </c>
      <c r="B79" s="120" t="s">
        <v>16</v>
      </c>
      <c r="C79" s="148">
        <v>2000</v>
      </c>
      <c r="D79" s="148">
        <v>1000</v>
      </c>
      <c r="E79" s="148">
        <v>60</v>
      </c>
      <c r="F79" s="122" t="s">
        <v>218</v>
      </c>
      <c r="G79" s="123" t="s">
        <v>253</v>
      </c>
      <c r="H79" s="124" t="s">
        <v>131</v>
      </c>
      <c r="I79" s="125" t="s">
        <v>132</v>
      </c>
      <c r="J79" s="126"/>
      <c r="K79" s="126"/>
      <c r="L79" s="127"/>
      <c r="M79" s="127"/>
      <c r="N79" s="128"/>
      <c r="O79" s="129">
        <v>1</v>
      </c>
      <c r="P79" s="130">
        <f t="shared" si="0"/>
        <v>2</v>
      </c>
      <c r="Q79" s="131">
        <f t="shared" si="1"/>
        <v>0.12</v>
      </c>
      <c r="R79" s="132">
        <f t="shared" si="2"/>
        <v>12.6</v>
      </c>
      <c r="S79" s="133">
        <v>41</v>
      </c>
      <c r="T79" s="130">
        <v>82</v>
      </c>
      <c r="U79" s="130">
        <v>4.92</v>
      </c>
      <c r="V79" s="130"/>
      <c r="W79" s="145" t="s">
        <v>149</v>
      </c>
      <c r="X79" s="135">
        <v>80</v>
      </c>
      <c r="Y79" s="136">
        <f t="shared" si="3"/>
        <v>160</v>
      </c>
      <c r="Z79" s="137">
        <f t="shared" si="4"/>
        <v>9.6</v>
      </c>
      <c r="AA79" s="138">
        <f t="shared" si="5"/>
        <v>1008</v>
      </c>
      <c r="AB79" s="139">
        <f t="shared" si="6"/>
        <v>632.4</v>
      </c>
      <c r="AC79" s="140">
        <f t="shared" si="7"/>
        <v>758.88</v>
      </c>
      <c r="AD79" s="141">
        <f t="shared" si="8"/>
        <v>10540</v>
      </c>
      <c r="AE79" s="142">
        <f t="shared" si="9"/>
        <v>12648</v>
      </c>
      <c r="AF79" s="66"/>
      <c r="AG79" s="66"/>
      <c r="AH79" s="116"/>
      <c r="AI79" s="116"/>
      <c r="AJ79" s="117">
        <v>105</v>
      </c>
      <c r="AK79" s="118">
        <v>10540</v>
      </c>
    </row>
    <row r="80" spans="1:37" ht="15" customHeight="1">
      <c r="A80" s="119" t="s">
        <v>7</v>
      </c>
      <c r="B80" s="120" t="s">
        <v>16</v>
      </c>
      <c r="C80" s="149">
        <v>2000</v>
      </c>
      <c r="D80" s="149">
        <v>1000</v>
      </c>
      <c r="E80" s="148">
        <v>70</v>
      </c>
      <c r="F80" s="122" t="s">
        <v>221</v>
      </c>
      <c r="G80" s="123" t="s">
        <v>254</v>
      </c>
      <c r="H80" s="124" t="s">
        <v>131</v>
      </c>
      <c r="I80" s="125" t="s">
        <v>132</v>
      </c>
      <c r="J80" s="126"/>
      <c r="K80" s="126"/>
      <c r="L80" s="127"/>
      <c r="M80" s="127"/>
      <c r="N80" s="128"/>
      <c r="O80" s="129">
        <v>1</v>
      </c>
      <c r="P80" s="130">
        <f t="shared" si="0"/>
        <v>2</v>
      </c>
      <c r="Q80" s="131">
        <f t="shared" si="1"/>
        <v>0.14000000000000001</v>
      </c>
      <c r="R80" s="132">
        <f t="shared" si="2"/>
        <v>14.700000000000001</v>
      </c>
      <c r="S80" s="133">
        <v>41</v>
      </c>
      <c r="T80" s="130">
        <v>82</v>
      </c>
      <c r="U80" s="130">
        <v>5.74</v>
      </c>
      <c r="V80" s="130"/>
      <c r="W80" s="145" t="s">
        <v>149</v>
      </c>
      <c r="X80" s="135">
        <v>80</v>
      </c>
      <c r="Y80" s="136">
        <f t="shared" si="3"/>
        <v>160</v>
      </c>
      <c r="Z80" s="137">
        <f t="shared" si="4"/>
        <v>11.200000000000001</v>
      </c>
      <c r="AA80" s="138">
        <f t="shared" si="5"/>
        <v>1176</v>
      </c>
      <c r="AB80" s="139">
        <f t="shared" si="6"/>
        <v>726.6</v>
      </c>
      <c r="AC80" s="140">
        <f t="shared" si="7"/>
        <v>871.92</v>
      </c>
      <c r="AD80" s="141">
        <f t="shared" si="8"/>
        <v>10380</v>
      </c>
      <c r="AE80" s="142">
        <f t="shared" si="9"/>
        <v>12456</v>
      </c>
      <c r="AF80" s="66"/>
      <c r="AG80" s="66"/>
      <c r="AH80" s="116"/>
      <c r="AI80" s="116"/>
      <c r="AJ80" s="117">
        <v>105</v>
      </c>
      <c r="AK80" s="118">
        <v>10380</v>
      </c>
    </row>
    <row r="81" spans="1:37" ht="15" customHeight="1">
      <c r="A81" s="119" t="s">
        <v>7</v>
      </c>
      <c r="B81" s="120" t="s">
        <v>16</v>
      </c>
      <c r="C81" s="144">
        <v>2000</v>
      </c>
      <c r="D81" s="144">
        <v>1000</v>
      </c>
      <c r="E81" s="121">
        <v>80</v>
      </c>
      <c r="F81" s="122" t="s">
        <v>255</v>
      </c>
      <c r="G81" s="123" t="s">
        <v>256</v>
      </c>
      <c r="H81" s="124" t="s">
        <v>131</v>
      </c>
      <c r="I81" s="125" t="s">
        <v>132</v>
      </c>
      <c r="J81" s="126"/>
      <c r="K81" s="126"/>
      <c r="L81" s="127"/>
      <c r="M81" s="127"/>
      <c r="N81" s="128"/>
      <c r="O81" s="129">
        <v>1</v>
      </c>
      <c r="P81" s="130">
        <f t="shared" si="0"/>
        <v>2</v>
      </c>
      <c r="Q81" s="131">
        <f t="shared" si="1"/>
        <v>0.16</v>
      </c>
      <c r="R81" s="132">
        <f t="shared" si="2"/>
        <v>16.8</v>
      </c>
      <c r="S81" s="133"/>
      <c r="T81" s="130"/>
      <c r="U81" s="131"/>
      <c r="V81" s="130"/>
      <c r="W81" s="145" t="s">
        <v>149</v>
      </c>
      <c r="X81" s="135">
        <v>80</v>
      </c>
      <c r="Y81" s="136">
        <f t="shared" si="3"/>
        <v>160</v>
      </c>
      <c r="Z81" s="137">
        <f t="shared" si="4"/>
        <v>12.8</v>
      </c>
      <c r="AA81" s="138">
        <f t="shared" si="5"/>
        <v>1344</v>
      </c>
      <c r="AB81" s="139">
        <f t="shared" si="6"/>
        <v>800</v>
      </c>
      <c r="AC81" s="140">
        <f t="shared" si="7"/>
        <v>960</v>
      </c>
      <c r="AD81" s="141">
        <f t="shared" si="8"/>
        <v>10000</v>
      </c>
      <c r="AE81" s="142">
        <f t="shared" si="9"/>
        <v>12000</v>
      </c>
      <c r="AF81" s="66"/>
      <c r="AG81" s="66"/>
      <c r="AH81" s="116"/>
      <c r="AI81" s="116"/>
      <c r="AJ81" s="117">
        <v>105</v>
      </c>
      <c r="AK81" s="118">
        <v>10000</v>
      </c>
    </row>
    <row r="82" spans="1:37" ht="15" customHeight="1">
      <c r="A82" s="119" t="s">
        <v>7</v>
      </c>
      <c r="B82" s="120" t="s">
        <v>16</v>
      </c>
      <c r="C82" s="149">
        <v>2000</v>
      </c>
      <c r="D82" s="149">
        <v>1000</v>
      </c>
      <c r="E82" s="148">
        <v>90</v>
      </c>
      <c r="F82" s="122" t="s">
        <v>226</v>
      </c>
      <c r="G82" s="123" t="s">
        <v>257</v>
      </c>
      <c r="H82" s="124" t="s">
        <v>131</v>
      </c>
      <c r="I82" s="125" t="s">
        <v>132</v>
      </c>
      <c r="J82" s="126"/>
      <c r="K82" s="126"/>
      <c r="L82" s="127"/>
      <c r="M82" s="127"/>
      <c r="N82" s="128"/>
      <c r="O82" s="129">
        <v>1</v>
      </c>
      <c r="P82" s="130">
        <f t="shared" si="0"/>
        <v>2</v>
      </c>
      <c r="Q82" s="131">
        <f t="shared" si="1"/>
        <v>0.18</v>
      </c>
      <c r="R82" s="132">
        <f t="shared" si="2"/>
        <v>18.899999999999999</v>
      </c>
      <c r="S82" s="133">
        <v>32</v>
      </c>
      <c r="T82" s="130">
        <v>64</v>
      </c>
      <c r="U82" s="130">
        <v>5.76</v>
      </c>
      <c r="V82" s="130"/>
      <c r="W82" s="145" t="s">
        <v>149</v>
      </c>
      <c r="X82" s="135">
        <v>80</v>
      </c>
      <c r="Y82" s="136">
        <f t="shared" si="3"/>
        <v>160</v>
      </c>
      <c r="Z82" s="137">
        <f t="shared" si="4"/>
        <v>14.399999999999999</v>
      </c>
      <c r="AA82" s="138">
        <f t="shared" si="5"/>
        <v>1512</v>
      </c>
      <c r="AB82" s="139">
        <f t="shared" si="6"/>
        <v>898.2</v>
      </c>
      <c r="AC82" s="140">
        <f t="shared" si="7"/>
        <v>1077.8399999999999</v>
      </c>
      <c r="AD82" s="141">
        <f t="shared" si="8"/>
        <v>9980</v>
      </c>
      <c r="AE82" s="142">
        <f t="shared" si="9"/>
        <v>11976</v>
      </c>
      <c r="AF82" s="66"/>
      <c r="AG82" s="66"/>
      <c r="AH82" s="116"/>
      <c r="AI82" s="116"/>
      <c r="AJ82" s="117">
        <v>105</v>
      </c>
      <c r="AK82" s="118">
        <v>9980</v>
      </c>
    </row>
    <row r="83" spans="1:37" ht="15" customHeight="1">
      <c r="A83" s="119" t="s">
        <v>7</v>
      </c>
      <c r="B83" s="120" t="s">
        <v>16</v>
      </c>
      <c r="C83" s="144">
        <v>2000</v>
      </c>
      <c r="D83" s="144">
        <v>1000</v>
      </c>
      <c r="E83" s="121">
        <v>100</v>
      </c>
      <c r="F83" s="122" t="s">
        <v>258</v>
      </c>
      <c r="G83" s="123" t="s">
        <v>259</v>
      </c>
      <c r="H83" s="124" t="s">
        <v>131</v>
      </c>
      <c r="I83" s="125" t="s">
        <v>132</v>
      </c>
      <c r="J83" s="126"/>
      <c r="K83" s="126"/>
      <c r="L83" s="127"/>
      <c r="M83" s="127"/>
      <c r="N83" s="128"/>
      <c r="O83" s="129">
        <v>1</v>
      </c>
      <c r="P83" s="130">
        <f t="shared" si="0"/>
        <v>2</v>
      </c>
      <c r="Q83" s="131">
        <f t="shared" si="1"/>
        <v>0.2</v>
      </c>
      <c r="R83" s="132">
        <f t="shared" si="2"/>
        <v>21</v>
      </c>
      <c r="S83" s="133"/>
      <c r="T83" s="130"/>
      <c r="U83" s="131"/>
      <c r="V83" s="130"/>
      <c r="W83" s="147" t="s">
        <v>149</v>
      </c>
      <c r="X83" s="135">
        <v>80</v>
      </c>
      <c r="Y83" s="136">
        <f t="shared" si="3"/>
        <v>160</v>
      </c>
      <c r="Z83" s="137">
        <f t="shared" si="4"/>
        <v>16</v>
      </c>
      <c r="AA83" s="138">
        <f t="shared" si="5"/>
        <v>1680</v>
      </c>
      <c r="AB83" s="139">
        <f t="shared" si="6"/>
        <v>968</v>
      </c>
      <c r="AC83" s="140">
        <f t="shared" si="7"/>
        <v>1161.5999999999999</v>
      </c>
      <c r="AD83" s="141">
        <f t="shared" si="8"/>
        <v>9680</v>
      </c>
      <c r="AE83" s="142">
        <f t="shared" si="9"/>
        <v>11616</v>
      </c>
      <c r="AF83" s="66"/>
      <c r="AG83" s="66"/>
      <c r="AH83" s="116"/>
      <c r="AI83" s="116"/>
      <c r="AJ83" s="117">
        <v>105</v>
      </c>
      <c r="AK83" s="118">
        <v>9680</v>
      </c>
    </row>
    <row r="84" spans="1:37" ht="15" customHeight="1">
      <c r="A84" s="119" t="s">
        <v>7</v>
      </c>
      <c r="B84" s="146" t="s">
        <v>17</v>
      </c>
      <c r="C84" s="121">
        <v>7000</v>
      </c>
      <c r="D84" s="121">
        <v>1000</v>
      </c>
      <c r="E84" s="121">
        <v>25</v>
      </c>
      <c r="F84" s="122" t="s">
        <v>260</v>
      </c>
      <c r="G84" s="123" t="s">
        <v>261</v>
      </c>
      <c r="H84" s="124" t="s">
        <v>131</v>
      </c>
      <c r="I84" s="125" t="s">
        <v>132</v>
      </c>
      <c r="J84" s="126"/>
      <c r="K84" s="126"/>
      <c r="L84" s="127"/>
      <c r="M84" s="127"/>
      <c r="N84" s="128"/>
      <c r="O84" s="129">
        <v>1</v>
      </c>
      <c r="P84" s="130">
        <f t="shared" si="0"/>
        <v>7</v>
      </c>
      <c r="Q84" s="131">
        <f t="shared" si="1"/>
        <v>0.17499999999999999</v>
      </c>
      <c r="R84" s="132">
        <f t="shared" si="2"/>
        <v>18.375</v>
      </c>
      <c r="S84" s="133"/>
      <c r="T84" s="130"/>
      <c r="U84" s="131"/>
      <c r="V84" s="130"/>
      <c r="W84" s="134" t="s">
        <v>136</v>
      </c>
      <c r="X84" s="135">
        <v>80</v>
      </c>
      <c r="Y84" s="136">
        <f t="shared" si="3"/>
        <v>560</v>
      </c>
      <c r="Z84" s="137">
        <f t="shared" si="4"/>
        <v>14</v>
      </c>
      <c r="AA84" s="138">
        <f t="shared" si="5"/>
        <v>1470</v>
      </c>
      <c r="AB84" s="139">
        <f t="shared" si="6"/>
        <v>388.5</v>
      </c>
      <c r="AC84" s="140">
        <f t="shared" si="7"/>
        <v>466.2</v>
      </c>
      <c r="AD84" s="141">
        <f t="shared" si="8"/>
        <v>15540</v>
      </c>
      <c r="AE84" s="142">
        <f t="shared" si="9"/>
        <v>18648</v>
      </c>
      <c r="AF84" s="66"/>
      <c r="AG84" s="66"/>
      <c r="AH84" s="116"/>
      <c r="AI84" s="116"/>
      <c r="AJ84" s="117">
        <v>105</v>
      </c>
      <c r="AK84" s="118">
        <v>15540</v>
      </c>
    </row>
    <row r="85" spans="1:37" ht="15" customHeight="1">
      <c r="A85" s="119" t="s">
        <v>7</v>
      </c>
      <c r="B85" s="120" t="s">
        <v>17</v>
      </c>
      <c r="C85" s="144">
        <v>7000</v>
      </c>
      <c r="D85" s="144">
        <v>1000</v>
      </c>
      <c r="E85" s="121">
        <v>30</v>
      </c>
      <c r="F85" s="122" t="s">
        <v>262</v>
      </c>
      <c r="G85" s="123" t="s">
        <v>263</v>
      </c>
      <c r="H85" s="124" t="s">
        <v>131</v>
      </c>
      <c r="I85" s="125" t="s">
        <v>132</v>
      </c>
      <c r="J85" s="126"/>
      <c r="K85" s="126"/>
      <c r="L85" s="127"/>
      <c r="M85" s="127"/>
      <c r="N85" s="128"/>
      <c r="O85" s="129">
        <v>1</v>
      </c>
      <c r="P85" s="130">
        <f t="shared" ref="P85:P116" si="10">O85*C85*D85/1000000</f>
        <v>7</v>
      </c>
      <c r="Q85" s="131">
        <f t="shared" ref="Q85:Q116" si="11">P85*E85/1000</f>
        <v>0.21</v>
      </c>
      <c r="R85" s="132">
        <f t="shared" ref="R85:R116" si="12">Q85*AJ85</f>
        <v>22.05</v>
      </c>
      <c r="S85" s="133"/>
      <c r="T85" s="130"/>
      <c r="U85" s="131"/>
      <c r="V85" s="130"/>
      <c r="W85" s="134" t="s">
        <v>136</v>
      </c>
      <c r="X85" s="135">
        <v>80</v>
      </c>
      <c r="Y85" s="136">
        <f t="shared" ref="Y85:Y99" si="13">IF($H85="рул./пал.",$X85*T85,$X85*P85)</f>
        <v>560</v>
      </c>
      <c r="Z85" s="137">
        <f t="shared" ref="Z85:Z99" si="14">IF($H85="рул./пал.",$X85*U85,$X85*Q85)</f>
        <v>16.8</v>
      </c>
      <c r="AA85" s="138">
        <f t="shared" ref="AA85:AA99" si="15">IF($H85="рул./пал.",$X85*V85,$X85*R85)</f>
        <v>1764</v>
      </c>
      <c r="AB85" s="139">
        <f t="shared" ref="AB85:AB116" si="16">ROUND(AD85*E85/1000,2)</f>
        <v>435.6</v>
      </c>
      <c r="AC85" s="140">
        <f t="shared" ref="AC85:AC148" si="17">ROUND(AB85*1.2,2)</f>
        <v>522.72</v>
      </c>
      <c r="AD85" s="141">
        <f t="shared" ref="AD85:AD148" si="18">ROUND(AK85*(1-$AE$15),2)</f>
        <v>14520</v>
      </c>
      <c r="AE85" s="142">
        <f t="shared" ref="AE85:AE148" si="19">ROUND(AD85*1.2,2)</f>
        <v>17424</v>
      </c>
      <c r="AF85" s="66"/>
      <c r="AG85" s="66"/>
      <c r="AH85" s="116"/>
      <c r="AI85" s="116"/>
      <c r="AJ85" s="117">
        <v>105</v>
      </c>
      <c r="AK85" s="118">
        <v>14520</v>
      </c>
    </row>
    <row r="86" spans="1:37" ht="15" customHeight="1">
      <c r="A86" s="119" t="s">
        <v>7</v>
      </c>
      <c r="B86" s="120" t="s">
        <v>17</v>
      </c>
      <c r="C86" s="121">
        <v>5000</v>
      </c>
      <c r="D86" s="121">
        <v>1000</v>
      </c>
      <c r="E86" s="121">
        <v>40</v>
      </c>
      <c r="F86" s="122" t="s">
        <v>264</v>
      </c>
      <c r="G86" s="123" t="s">
        <v>265</v>
      </c>
      <c r="H86" s="124" t="s">
        <v>131</v>
      </c>
      <c r="I86" s="125" t="s">
        <v>132</v>
      </c>
      <c r="J86" s="126"/>
      <c r="K86" s="126"/>
      <c r="L86" s="127"/>
      <c r="M86" s="127"/>
      <c r="N86" s="128"/>
      <c r="O86" s="129">
        <v>1</v>
      </c>
      <c r="P86" s="130">
        <f t="shared" si="10"/>
        <v>5</v>
      </c>
      <c r="Q86" s="131">
        <f t="shared" si="11"/>
        <v>0.2</v>
      </c>
      <c r="R86" s="132">
        <f t="shared" si="12"/>
        <v>21</v>
      </c>
      <c r="S86" s="133"/>
      <c r="T86" s="130"/>
      <c r="U86" s="131"/>
      <c r="V86" s="130"/>
      <c r="W86" s="134" t="s">
        <v>136</v>
      </c>
      <c r="X86" s="135">
        <v>80</v>
      </c>
      <c r="Y86" s="136">
        <f t="shared" si="13"/>
        <v>400</v>
      </c>
      <c r="Z86" s="137">
        <f t="shared" si="14"/>
        <v>16</v>
      </c>
      <c r="AA86" s="138">
        <f t="shared" si="15"/>
        <v>1680</v>
      </c>
      <c r="AB86" s="139">
        <f t="shared" si="16"/>
        <v>544.79999999999995</v>
      </c>
      <c r="AC86" s="140">
        <f t="shared" si="17"/>
        <v>653.76</v>
      </c>
      <c r="AD86" s="141">
        <f t="shared" si="18"/>
        <v>13620</v>
      </c>
      <c r="AE86" s="142">
        <f t="shared" si="19"/>
        <v>16344</v>
      </c>
      <c r="AF86" s="66"/>
      <c r="AG86" s="66"/>
      <c r="AH86" s="116"/>
      <c r="AI86" s="116"/>
      <c r="AJ86" s="117">
        <v>105</v>
      </c>
      <c r="AK86" s="118">
        <v>13620</v>
      </c>
    </row>
    <row r="87" spans="1:37" ht="15" customHeight="1">
      <c r="A87" s="119" t="s">
        <v>7</v>
      </c>
      <c r="B87" s="120" t="s">
        <v>17</v>
      </c>
      <c r="C87" s="121">
        <v>4000</v>
      </c>
      <c r="D87" s="121">
        <v>1000</v>
      </c>
      <c r="E87" s="121">
        <v>50</v>
      </c>
      <c r="F87" s="122" t="s">
        <v>266</v>
      </c>
      <c r="G87" s="123" t="s">
        <v>267</v>
      </c>
      <c r="H87" s="124" t="s">
        <v>131</v>
      </c>
      <c r="I87" s="125" t="s">
        <v>132</v>
      </c>
      <c r="J87" s="126"/>
      <c r="K87" s="126"/>
      <c r="L87" s="127"/>
      <c r="M87" s="127"/>
      <c r="N87" s="128"/>
      <c r="O87" s="129">
        <v>1</v>
      </c>
      <c r="P87" s="130">
        <f t="shared" si="10"/>
        <v>4</v>
      </c>
      <c r="Q87" s="131">
        <f t="shared" si="11"/>
        <v>0.2</v>
      </c>
      <c r="R87" s="132">
        <f t="shared" si="12"/>
        <v>21</v>
      </c>
      <c r="S87" s="133"/>
      <c r="T87" s="130"/>
      <c r="U87" s="131"/>
      <c r="V87" s="130"/>
      <c r="W87" s="134" t="s">
        <v>136</v>
      </c>
      <c r="X87" s="135">
        <v>80</v>
      </c>
      <c r="Y87" s="136">
        <f t="shared" si="13"/>
        <v>320</v>
      </c>
      <c r="Z87" s="137">
        <f t="shared" si="14"/>
        <v>16</v>
      </c>
      <c r="AA87" s="138">
        <f t="shared" si="15"/>
        <v>1680</v>
      </c>
      <c r="AB87" s="139">
        <f t="shared" si="16"/>
        <v>615</v>
      </c>
      <c r="AC87" s="140">
        <f t="shared" si="17"/>
        <v>738</v>
      </c>
      <c r="AD87" s="141">
        <f t="shared" si="18"/>
        <v>12300</v>
      </c>
      <c r="AE87" s="142">
        <f t="shared" si="19"/>
        <v>14760</v>
      </c>
      <c r="AF87" s="66"/>
      <c r="AG87" s="66"/>
      <c r="AH87" s="116"/>
      <c r="AI87" s="116"/>
      <c r="AJ87" s="117">
        <v>105</v>
      </c>
      <c r="AK87" s="118">
        <v>12300</v>
      </c>
    </row>
    <row r="88" spans="1:37" ht="15" customHeight="1">
      <c r="A88" s="119" t="s">
        <v>7</v>
      </c>
      <c r="B88" s="120" t="s">
        <v>17</v>
      </c>
      <c r="C88" s="121">
        <v>2000</v>
      </c>
      <c r="D88" s="121">
        <v>1000</v>
      </c>
      <c r="E88" s="121">
        <v>60</v>
      </c>
      <c r="F88" s="122" t="s">
        <v>268</v>
      </c>
      <c r="G88" s="123" t="s">
        <v>269</v>
      </c>
      <c r="H88" s="124" t="s">
        <v>131</v>
      </c>
      <c r="I88" s="125" t="s">
        <v>132</v>
      </c>
      <c r="J88" s="126"/>
      <c r="K88" s="126"/>
      <c r="L88" s="127"/>
      <c r="M88" s="127"/>
      <c r="N88" s="128"/>
      <c r="O88" s="129">
        <v>1</v>
      </c>
      <c r="P88" s="130">
        <f t="shared" si="10"/>
        <v>2</v>
      </c>
      <c r="Q88" s="131">
        <f t="shared" si="11"/>
        <v>0.12</v>
      </c>
      <c r="R88" s="132">
        <f t="shared" si="12"/>
        <v>12.6</v>
      </c>
      <c r="S88" s="133"/>
      <c r="T88" s="130"/>
      <c r="U88" s="131"/>
      <c r="V88" s="130"/>
      <c r="W88" s="143" t="s">
        <v>133</v>
      </c>
      <c r="X88" s="135">
        <v>80</v>
      </c>
      <c r="Y88" s="136">
        <f t="shared" si="13"/>
        <v>160</v>
      </c>
      <c r="Z88" s="137">
        <f t="shared" si="14"/>
        <v>9.6</v>
      </c>
      <c r="AA88" s="138">
        <f t="shared" si="15"/>
        <v>1008</v>
      </c>
      <c r="AB88" s="139">
        <f t="shared" si="16"/>
        <v>726</v>
      </c>
      <c r="AC88" s="140">
        <f t="shared" si="17"/>
        <v>871.2</v>
      </c>
      <c r="AD88" s="141">
        <f t="shared" si="18"/>
        <v>12100</v>
      </c>
      <c r="AE88" s="142">
        <f t="shared" si="19"/>
        <v>14520</v>
      </c>
      <c r="AF88" s="66"/>
      <c r="AG88" s="66"/>
      <c r="AH88" s="116"/>
      <c r="AI88" s="116"/>
      <c r="AJ88" s="117">
        <v>105</v>
      </c>
      <c r="AK88" s="118">
        <v>12100</v>
      </c>
    </row>
    <row r="89" spans="1:37" ht="15" customHeight="1">
      <c r="A89" s="119" t="s">
        <v>7</v>
      </c>
      <c r="B89" s="120" t="s">
        <v>17</v>
      </c>
      <c r="C89" s="144">
        <v>2000</v>
      </c>
      <c r="D89" s="144">
        <v>1000</v>
      </c>
      <c r="E89" s="121">
        <v>70</v>
      </c>
      <c r="F89" s="122" t="s">
        <v>270</v>
      </c>
      <c r="G89" s="123" t="s">
        <v>271</v>
      </c>
      <c r="H89" s="124" t="s">
        <v>131</v>
      </c>
      <c r="I89" s="125" t="s">
        <v>132</v>
      </c>
      <c r="J89" s="126"/>
      <c r="K89" s="126"/>
      <c r="L89" s="127"/>
      <c r="M89" s="127"/>
      <c r="N89" s="128"/>
      <c r="O89" s="129">
        <v>1</v>
      </c>
      <c r="P89" s="130">
        <f t="shared" si="10"/>
        <v>2</v>
      </c>
      <c r="Q89" s="131">
        <f t="shared" si="11"/>
        <v>0.14000000000000001</v>
      </c>
      <c r="R89" s="132">
        <f t="shared" si="12"/>
        <v>14.700000000000001</v>
      </c>
      <c r="S89" s="133"/>
      <c r="T89" s="130"/>
      <c r="U89" s="131"/>
      <c r="V89" s="130"/>
      <c r="W89" s="143" t="s">
        <v>133</v>
      </c>
      <c r="X89" s="135">
        <v>80</v>
      </c>
      <c r="Y89" s="136">
        <f t="shared" si="13"/>
        <v>160</v>
      </c>
      <c r="Z89" s="137">
        <f t="shared" si="14"/>
        <v>11.200000000000001</v>
      </c>
      <c r="AA89" s="138">
        <f t="shared" si="15"/>
        <v>1176</v>
      </c>
      <c r="AB89" s="139">
        <f t="shared" si="16"/>
        <v>827.4</v>
      </c>
      <c r="AC89" s="140">
        <f t="shared" si="17"/>
        <v>992.88</v>
      </c>
      <c r="AD89" s="141">
        <f t="shared" si="18"/>
        <v>11820</v>
      </c>
      <c r="AE89" s="142">
        <f t="shared" si="19"/>
        <v>14184</v>
      </c>
      <c r="AF89" s="66"/>
      <c r="AG89" s="66"/>
      <c r="AH89" s="116"/>
      <c r="AI89" s="116"/>
      <c r="AJ89" s="117">
        <v>105</v>
      </c>
      <c r="AK89" s="118">
        <v>11820</v>
      </c>
    </row>
    <row r="90" spans="1:37" ht="15" customHeight="1">
      <c r="A90" s="119" t="s">
        <v>7</v>
      </c>
      <c r="B90" s="120" t="s">
        <v>17</v>
      </c>
      <c r="C90" s="144">
        <v>2000</v>
      </c>
      <c r="D90" s="144">
        <v>1000</v>
      </c>
      <c r="E90" s="121">
        <v>80</v>
      </c>
      <c r="F90" s="122" t="s">
        <v>272</v>
      </c>
      <c r="G90" s="123" t="s">
        <v>273</v>
      </c>
      <c r="H90" s="124" t="s">
        <v>131</v>
      </c>
      <c r="I90" s="125" t="s">
        <v>132</v>
      </c>
      <c r="J90" s="126"/>
      <c r="K90" s="126"/>
      <c r="L90" s="127"/>
      <c r="M90" s="127"/>
      <c r="N90" s="128"/>
      <c r="O90" s="129">
        <v>1</v>
      </c>
      <c r="P90" s="130">
        <f t="shared" si="10"/>
        <v>2</v>
      </c>
      <c r="Q90" s="131">
        <f t="shared" si="11"/>
        <v>0.16</v>
      </c>
      <c r="R90" s="132">
        <f t="shared" si="12"/>
        <v>16.8</v>
      </c>
      <c r="S90" s="133"/>
      <c r="T90" s="130"/>
      <c r="U90" s="131"/>
      <c r="V90" s="130"/>
      <c r="W90" s="145" t="s">
        <v>149</v>
      </c>
      <c r="X90" s="135">
        <v>80</v>
      </c>
      <c r="Y90" s="136">
        <f t="shared" si="13"/>
        <v>160</v>
      </c>
      <c r="Z90" s="137">
        <f t="shared" si="14"/>
        <v>12.8</v>
      </c>
      <c r="AA90" s="138">
        <f t="shared" si="15"/>
        <v>1344</v>
      </c>
      <c r="AB90" s="139">
        <f t="shared" si="16"/>
        <v>907.2</v>
      </c>
      <c r="AC90" s="140">
        <f t="shared" si="17"/>
        <v>1088.6400000000001</v>
      </c>
      <c r="AD90" s="141">
        <f t="shared" si="18"/>
        <v>11340</v>
      </c>
      <c r="AE90" s="142">
        <f t="shared" si="19"/>
        <v>13608</v>
      </c>
      <c r="AF90" s="66"/>
      <c r="AG90" s="66"/>
      <c r="AH90" s="116"/>
      <c r="AI90" s="116"/>
      <c r="AJ90" s="117">
        <v>105</v>
      </c>
      <c r="AK90" s="118">
        <v>11340</v>
      </c>
    </row>
    <row r="91" spans="1:37" ht="15" customHeight="1">
      <c r="A91" s="119" t="s">
        <v>7</v>
      </c>
      <c r="B91" s="120" t="s">
        <v>17</v>
      </c>
      <c r="C91" s="144">
        <v>2000</v>
      </c>
      <c r="D91" s="144">
        <v>1000</v>
      </c>
      <c r="E91" s="121">
        <v>100</v>
      </c>
      <c r="F91" s="122" t="s">
        <v>274</v>
      </c>
      <c r="G91" s="123" t="s">
        <v>275</v>
      </c>
      <c r="H91" s="124" t="s">
        <v>131</v>
      </c>
      <c r="I91" s="125" t="s">
        <v>132</v>
      </c>
      <c r="J91" s="126"/>
      <c r="K91" s="126"/>
      <c r="L91" s="127"/>
      <c r="M91" s="127"/>
      <c r="N91" s="128"/>
      <c r="O91" s="129">
        <v>1</v>
      </c>
      <c r="P91" s="130">
        <f t="shared" si="10"/>
        <v>2</v>
      </c>
      <c r="Q91" s="131">
        <f t="shared" si="11"/>
        <v>0.2</v>
      </c>
      <c r="R91" s="132">
        <f t="shared" si="12"/>
        <v>21</v>
      </c>
      <c r="S91" s="133"/>
      <c r="T91" s="130"/>
      <c r="U91" s="131"/>
      <c r="V91" s="130"/>
      <c r="W91" s="143" t="s">
        <v>133</v>
      </c>
      <c r="X91" s="135">
        <v>80</v>
      </c>
      <c r="Y91" s="136">
        <f t="shared" si="13"/>
        <v>160</v>
      </c>
      <c r="Z91" s="137">
        <f t="shared" si="14"/>
        <v>16</v>
      </c>
      <c r="AA91" s="138">
        <f t="shared" si="15"/>
        <v>1680</v>
      </c>
      <c r="AB91" s="139">
        <f t="shared" si="16"/>
        <v>1096</v>
      </c>
      <c r="AC91" s="140">
        <f t="shared" si="17"/>
        <v>1315.2</v>
      </c>
      <c r="AD91" s="141">
        <f t="shared" si="18"/>
        <v>10960</v>
      </c>
      <c r="AE91" s="142">
        <f t="shared" si="19"/>
        <v>13152</v>
      </c>
      <c r="AF91" s="66"/>
      <c r="AG91" s="66"/>
      <c r="AH91" s="116"/>
      <c r="AI91" s="116"/>
      <c r="AJ91" s="117">
        <v>105</v>
      </c>
      <c r="AK91" s="118">
        <v>10960</v>
      </c>
    </row>
    <row r="92" spans="1:37" ht="15" customHeight="1">
      <c r="A92" s="119" t="s">
        <v>7</v>
      </c>
      <c r="B92" s="146" t="s">
        <v>18</v>
      </c>
      <c r="C92" s="121">
        <v>5000</v>
      </c>
      <c r="D92" s="121">
        <v>1000</v>
      </c>
      <c r="E92" s="121">
        <v>50</v>
      </c>
      <c r="F92" s="122" t="s">
        <v>276</v>
      </c>
      <c r="G92" s="123" t="s">
        <v>277</v>
      </c>
      <c r="H92" s="124" t="s">
        <v>131</v>
      </c>
      <c r="I92" s="125" t="s">
        <v>132</v>
      </c>
      <c r="J92" s="126"/>
      <c r="K92" s="126"/>
      <c r="L92" s="127"/>
      <c r="M92" s="127"/>
      <c r="N92" s="128"/>
      <c r="O92" s="129">
        <v>1</v>
      </c>
      <c r="P92" s="130">
        <f t="shared" si="10"/>
        <v>5</v>
      </c>
      <c r="Q92" s="131">
        <f t="shared" si="11"/>
        <v>0.25</v>
      </c>
      <c r="R92" s="132">
        <f t="shared" si="12"/>
        <v>12.5</v>
      </c>
      <c r="S92" s="133"/>
      <c r="T92" s="130"/>
      <c r="U92" s="131"/>
      <c r="V92" s="130"/>
      <c r="W92" s="143" t="s">
        <v>133</v>
      </c>
      <c r="X92" s="135">
        <v>80</v>
      </c>
      <c r="Y92" s="136">
        <f t="shared" si="13"/>
        <v>400</v>
      </c>
      <c r="Z92" s="137">
        <f t="shared" si="14"/>
        <v>20</v>
      </c>
      <c r="AA92" s="138">
        <f t="shared" si="15"/>
        <v>1000</v>
      </c>
      <c r="AB92" s="139">
        <f t="shared" si="16"/>
        <v>309</v>
      </c>
      <c r="AC92" s="140">
        <f t="shared" si="17"/>
        <v>370.8</v>
      </c>
      <c r="AD92" s="141">
        <f t="shared" si="18"/>
        <v>6180</v>
      </c>
      <c r="AE92" s="142">
        <f t="shared" si="19"/>
        <v>7416</v>
      </c>
      <c r="AF92" s="66"/>
      <c r="AG92" s="66"/>
      <c r="AH92" s="116"/>
      <c r="AI92" s="116"/>
      <c r="AJ92" s="117">
        <v>50</v>
      </c>
      <c r="AK92" s="118">
        <v>6180</v>
      </c>
    </row>
    <row r="93" spans="1:37" ht="15" customHeight="1">
      <c r="A93" s="119" t="s">
        <v>7</v>
      </c>
      <c r="B93" s="120" t="s">
        <v>18</v>
      </c>
      <c r="C93" s="121">
        <v>4500</v>
      </c>
      <c r="D93" s="121">
        <v>1000</v>
      </c>
      <c r="E93" s="121">
        <v>60</v>
      </c>
      <c r="F93" s="122" t="s">
        <v>278</v>
      </c>
      <c r="G93" s="123" t="s">
        <v>279</v>
      </c>
      <c r="H93" s="124" t="s">
        <v>131</v>
      </c>
      <c r="I93" s="125" t="s">
        <v>132</v>
      </c>
      <c r="J93" s="126"/>
      <c r="K93" s="126"/>
      <c r="L93" s="127"/>
      <c r="M93" s="127"/>
      <c r="N93" s="128"/>
      <c r="O93" s="129">
        <v>1</v>
      </c>
      <c r="P93" s="130">
        <f t="shared" si="10"/>
        <v>4.5</v>
      </c>
      <c r="Q93" s="131">
        <f t="shared" si="11"/>
        <v>0.27</v>
      </c>
      <c r="R93" s="132">
        <f t="shared" si="12"/>
        <v>13.5</v>
      </c>
      <c r="S93" s="133"/>
      <c r="T93" s="130"/>
      <c r="U93" s="131"/>
      <c r="V93" s="130"/>
      <c r="W93" s="150" t="s">
        <v>133</v>
      </c>
      <c r="X93" s="135">
        <v>80</v>
      </c>
      <c r="Y93" s="136">
        <f t="shared" si="13"/>
        <v>360</v>
      </c>
      <c r="Z93" s="137">
        <f t="shared" si="14"/>
        <v>21.6</v>
      </c>
      <c r="AA93" s="138">
        <f t="shared" si="15"/>
        <v>1080</v>
      </c>
      <c r="AB93" s="139">
        <f t="shared" si="16"/>
        <v>354</v>
      </c>
      <c r="AC93" s="140">
        <f t="shared" si="17"/>
        <v>424.8</v>
      </c>
      <c r="AD93" s="141">
        <f t="shared" si="18"/>
        <v>5900</v>
      </c>
      <c r="AE93" s="142">
        <f t="shared" si="19"/>
        <v>7080</v>
      </c>
      <c r="AF93" s="66"/>
      <c r="AG93" s="66"/>
      <c r="AH93" s="116"/>
      <c r="AI93" s="116"/>
      <c r="AJ93" s="117">
        <v>50</v>
      </c>
      <c r="AK93" s="118">
        <v>5900</v>
      </c>
    </row>
    <row r="94" spans="1:37" ht="15" customHeight="1">
      <c r="A94" s="119" t="s">
        <v>7</v>
      </c>
      <c r="B94" s="120" t="s">
        <v>18</v>
      </c>
      <c r="C94" s="121">
        <v>4000</v>
      </c>
      <c r="D94" s="121">
        <v>1000</v>
      </c>
      <c r="E94" s="121">
        <v>70</v>
      </c>
      <c r="F94" s="122" t="s">
        <v>280</v>
      </c>
      <c r="G94" s="123" t="s">
        <v>281</v>
      </c>
      <c r="H94" s="124" t="s">
        <v>131</v>
      </c>
      <c r="I94" s="125" t="s">
        <v>132</v>
      </c>
      <c r="J94" s="126"/>
      <c r="K94" s="126"/>
      <c r="L94" s="127"/>
      <c r="M94" s="127"/>
      <c r="N94" s="128"/>
      <c r="O94" s="129">
        <v>1</v>
      </c>
      <c r="P94" s="130">
        <f t="shared" si="10"/>
        <v>4</v>
      </c>
      <c r="Q94" s="131">
        <f t="shared" si="11"/>
        <v>0.28000000000000003</v>
      </c>
      <c r="R94" s="132">
        <f t="shared" si="12"/>
        <v>14.000000000000002</v>
      </c>
      <c r="S94" s="133"/>
      <c r="T94" s="130"/>
      <c r="U94" s="131"/>
      <c r="V94" s="130"/>
      <c r="W94" s="145" t="s">
        <v>149</v>
      </c>
      <c r="X94" s="135">
        <v>80</v>
      </c>
      <c r="Y94" s="136">
        <f t="shared" si="13"/>
        <v>320</v>
      </c>
      <c r="Z94" s="137">
        <f t="shared" si="14"/>
        <v>22.400000000000002</v>
      </c>
      <c r="AA94" s="138">
        <f t="shared" si="15"/>
        <v>1120.0000000000002</v>
      </c>
      <c r="AB94" s="139">
        <f t="shared" si="16"/>
        <v>408.8</v>
      </c>
      <c r="AC94" s="140">
        <f t="shared" si="17"/>
        <v>490.56</v>
      </c>
      <c r="AD94" s="141">
        <f t="shared" si="18"/>
        <v>5840</v>
      </c>
      <c r="AE94" s="142">
        <f t="shared" si="19"/>
        <v>7008</v>
      </c>
      <c r="AF94" s="66"/>
      <c r="AG94" s="66"/>
      <c r="AH94" s="116"/>
      <c r="AI94" s="116"/>
      <c r="AJ94" s="117">
        <v>50</v>
      </c>
      <c r="AK94" s="118">
        <v>5840</v>
      </c>
    </row>
    <row r="95" spans="1:37" ht="15" customHeight="1">
      <c r="A95" s="119" t="s">
        <v>7</v>
      </c>
      <c r="B95" s="120" t="s">
        <v>18</v>
      </c>
      <c r="C95" s="121">
        <v>2000</v>
      </c>
      <c r="D95" s="121">
        <v>1000</v>
      </c>
      <c r="E95" s="121">
        <v>80</v>
      </c>
      <c r="F95" s="122" t="s">
        <v>282</v>
      </c>
      <c r="G95" s="123" t="s">
        <v>283</v>
      </c>
      <c r="H95" s="124" t="s">
        <v>131</v>
      </c>
      <c r="I95" s="125" t="s">
        <v>132</v>
      </c>
      <c r="J95" s="126"/>
      <c r="K95" s="126"/>
      <c r="L95" s="127"/>
      <c r="M95" s="127"/>
      <c r="N95" s="128"/>
      <c r="O95" s="129">
        <v>1</v>
      </c>
      <c r="P95" s="130">
        <f t="shared" si="10"/>
        <v>2</v>
      </c>
      <c r="Q95" s="131">
        <f t="shared" si="11"/>
        <v>0.16</v>
      </c>
      <c r="R95" s="132">
        <f t="shared" si="12"/>
        <v>8</v>
      </c>
      <c r="S95" s="133"/>
      <c r="T95" s="130"/>
      <c r="U95" s="131"/>
      <c r="V95" s="130"/>
      <c r="W95" s="145" t="s">
        <v>149</v>
      </c>
      <c r="X95" s="135">
        <v>80</v>
      </c>
      <c r="Y95" s="136">
        <f t="shared" si="13"/>
        <v>160</v>
      </c>
      <c r="Z95" s="137">
        <f t="shared" si="14"/>
        <v>12.8</v>
      </c>
      <c r="AA95" s="138">
        <f t="shared" si="15"/>
        <v>640</v>
      </c>
      <c r="AB95" s="139">
        <f t="shared" si="16"/>
        <v>484.8</v>
      </c>
      <c r="AC95" s="140">
        <f t="shared" si="17"/>
        <v>581.76</v>
      </c>
      <c r="AD95" s="141">
        <f t="shared" si="18"/>
        <v>6060</v>
      </c>
      <c r="AE95" s="142">
        <f t="shared" si="19"/>
        <v>7272</v>
      </c>
      <c r="AF95" s="66"/>
      <c r="AG95" s="66"/>
      <c r="AH95" s="116"/>
      <c r="AI95" s="116"/>
      <c r="AJ95" s="117">
        <v>50</v>
      </c>
      <c r="AK95" s="118">
        <v>6060</v>
      </c>
    </row>
    <row r="96" spans="1:37" ht="15" customHeight="1">
      <c r="A96" s="119" t="s">
        <v>7</v>
      </c>
      <c r="B96" s="120" t="s">
        <v>18</v>
      </c>
      <c r="C96" s="144">
        <v>2000</v>
      </c>
      <c r="D96" s="144">
        <v>1000</v>
      </c>
      <c r="E96" s="121">
        <v>90</v>
      </c>
      <c r="F96" s="122" t="s">
        <v>284</v>
      </c>
      <c r="G96" s="123" t="s">
        <v>285</v>
      </c>
      <c r="H96" s="124" t="s">
        <v>131</v>
      </c>
      <c r="I96" s="125" t="s">
        <v>132</v>
      </c>
      <c r="J96" s="126"/>
      <c r="K96" s="126"/>
      <c r="L96" s="127"/>
      <c r="M96" s="127"/>
      <c r="N96" s="128"/>
      <c r="O96" s="129">
        <v>1</v>
      </c>
      <c r="P96" s="130">
        <f t="shared" si="10"/>
        <v>2</v>
      </c>
      <c r="Q96" s="131">
        <f t="shared" si="11"/>
        <v>0.18</v>
      </c>
      <c r="R96" s="132">
        <f t="shared" si="12"/>
        <v>9</v>
      </c>
      <c r="S96" s="133"/>
      <c r="T96" s="130"/>
      <c r="U96" s="131"/>
      <c r="V96" s="130"/>
      <c r="W96" s="145" t="s">
        <v>149</v>
      </c>
      <c r="X96" s="135">
        <v>80</v>
      </c>
      <c r="Y96" s="136">
        <f t="shared" si="13"/>
        <v>160</v>
      </c>
      <c r="Z96" s="137">
        <f t="shared" si="14"/>
        <v>14.399999999999999</v>
      </c>
      <c r="AA96" s="138">
        <f t="shared" si="15"/>
        <v>720</v>
      </c>
      <c r="AB96" s="139">
        <f t="shared" si="16"/>
        <v>545.4</v>
      </c>
      <c r="AC96" s="140">
        <f t="shared" si="17"/>
        <v>654.48</v>
      </c>
      <c r="AD96" s="141">
        <f t="shared" si="18"/>
        <v>6060</v>
      </c>
      <c r="AE96" s="142">
        <f t="shared" si="19"/>
        <v>7272</v>
      </c>
      <c r="AF96" s="66"/>
      <c r="AG96" s="66"/>
      <c r="AH96" s="116"/>
      <c r="AI96" s="116"/>
      <c r="AJ96" s="117">
        <v>50</v>
      </c>
      <c r="AK96" s="118">
        <v>6060</v>
      </c>
    </row>
    <row r="97" spans="1:37" ht="15" customHeight="1">
      <c r="A97" s="151" t="s">
        <v>7</v>
      </c>
      <c r="B97" s="152" t="s">
        <v>18</v>
      </c>
      <c r="C97" s="153">
        <v>2000</v>
      </c>
      <c r="D97" s="153">
        <v>1000</v>
      </c>
      <c r="E97" s="154">
        <v>100</v>
      </c>
      <c r="F97" s="155" t="s">
        <v>286</v>
      </c>
      <c r="G97" s="156" t="s">
        <v>287</v>
      </c>
      <c r="H97" s="157" t="s">
        <v>131</v>
      </c>
      <c r="I97" s="158" t="s">
        <v>132</v>
      </c>
      <c r="J97" s="159"/>
      <c r="K97" s="159"/>
      <c r="L97" s="160"/>
      <c r="M97" s="160"/>
      <c r="N97" s="161"/>
      <c r="O97" s="162">
        <v>1</v>
      </c>
      <c r="P97" s="163">
        <f t="shared" si="10"/>
        <v>2</v>
      </c>
      <c r="Q97" s="164">
        <f t="shared" si="11"/>
        <v>0.2</v>
      </c>
      <c r="R97" s="165">
        <f t="shared" si="12"/>
        <v>10</v>
      </c>
      <c r="S97" s="166"/>
      <c r="T97" s="163"/>
      <c r="U97" s="164"/>
      <c r="V97" s="163"/>
      <c r="W97" s="167" t="s">
        <v>149</v>
      </c>
      <c r="X97" s="168">
        <v>80</v>
      </c>
      <c r="Y97" s="169">
        <f t="shared" si="13"/>
        <v>160</v>
      </c>
      <c r="Z97" s="170">
        <f t="shared" si="14"/>
        <v>16</v>
      </c>
      <c r="AA97" s="171">
        <f t="shared" si="15"/>
        <v>800</v>
      </c>
      <c r="AB97" s="172">
        <f t="shared" si="16"/>
        <v>604</v>
      </c>
      <c r="AC97" s="173">
        <f t="shared" si="17"/>
        <v>724.8</v>
      </c>
      <c r="AD97" s="174">
        <f t="shared" si="18"/>
        <v>6040</v>
      </c>
      <c r="AE97" s="175">
        <f t="shared" si="19"/>
        <v>7248</v>
      </c>
      <c r="AF97" s="66"/>
      <c r="AG97" s="66"/>
      <c r="AH97" s="116"/>
      <c r="AI97" s="116"/>
      <c r="AJ97" s="176">
        <v>50</v>
      </c>
      <c r="AK97" s="177">
        <v>6040</v>
      </c>
    </row>
    <row r="98" spans="1:37" ht="15" customHeight="1">
      <c r="A98" s="178" t="s">
        <v>19</v>
      </c>
      <c r="B98" s="179" t="s">
        <v>288</v>
      </c>
      <c r="C98" s="180">
        <v>10000</v>
      </c>
      <c r="D98" s="180">
        <v>1000</v>
      </c>
      <c r="E98" s="180">
        <v>20</v>
      </c>
      <c r="F98" s="181" t="s">
        <v>289</v>
      </c>
      <c r="G98" s="182" t="s">
        <v>290</v>
      </c>
      <c r="H98" s="183" t="s">
        <v>131</v>
      </c>
      <c r="I98" s="184"/>
      <c r="J98" s="185"/>
      <c r="K98" s="185"/>
      <c r="L98" s="186"/>
      <c r="M98" s="186" t="s">
        <v>132</v>
      </c>
      <c r="N98" s="187"/>
      <c r="O98" s="188">
        <v>1</v>
      </c>
      <c r="P98" s="189">
        <f t="shared" si="10"/>
        <v>10</v>
      </c>
      <c r="Q98" s="190">
        <f t="shared" si="11"/>
        <v>0.2</v>
      </c>
      <c r="R98" s="191">
        <f t="shared" si="12"/>
        <v>7.4</v>
      </c>
      <c r="S98" s="192"/>
      <c r="T98" s="189"/>
      <c r="U98" s="190"/>
      <c r="V98" s="189"/>
      <c r="W98" s="193" t="s">
        <v>133</v>
      </c>
      <c r="X98" s="194">
        <v>24</v>
      </c>
      <c r="Y98" s="195">
        <f t="shared" si="13"/>
        <v>240</v>
      </c>
      <c r="Z98" s="196">
        <f t="shared" si="14"/>
        <v>4.8000000000000007</v>
      </c>
      <c r="AA98" s="197">
        <f t="shared" si="15"/>
        <v>177.60000000000002</v>
      </c>
      <c r="AB98" s="198">
        <f t="shared" si="16"/>
        <v>768.8</v>
      </c>
      <c r="AC98" s="199">
        <f t="shared" si="17"/>
        <v>922.56</v>
      </c>
      <c r="AD98" s="200">
        <f t="shared" si="18"/>
        <v>38440</v>
      </c>
      <c r="AE98" s="201">
        <f t="shared" si="19"/>
        <v>46128</v>
      </c>
      <c r="AF98" s="66"/>
      <c r="AG98" s="66"/>
      <c r="AH98" s="116"/>
      <c r="AI98" s="116"/>
      <c r="AJ98" s="202">
        <v>37</v>
      </c>
      <c r="AK98" s="203">
        <v>38440</v>
      </c>
    </row>
    <row r="99" spans="1:37" ht="15" customHeight="1">
      <c r="A99" s="119" t="s">
        <v>19</v>
      </c>
      <c r="B99" s="120" t="s">
        <v>288</v>
      </c>
      <c r="C99" s="121">
        <v>9000</v>
      </c>
      <c r="D99" s="121">
        <v>1000</v>
      </c>
      <c r="E99" s="121">
        <v>25</v>
      </c>
      <c r="F99" s="204" t="s">
        <v>291</v>
      </c>
      <c r="G99" s="205" t="s">
        <v>292</v>
      </c>
      <c r="H99" s="124" t="s">
        <v>293</v>
      </c>
      <c r="I99" s="125"/>
      <c r="J99" s="126"/>
      <c r="K99" s="126"/>
      <c r="L99" s="127"/>
      <c r="M99" s="127" t="s">
        <v>132</v>
      </c>
      <c r="N99" s="128"/>
      <c r="O99" s="129">
        <v>1</v>
      </c>
      <c r="P99" s="130">
        <f t="shared" si="10"/>
        <v>9</v>
      </c>
      <c r="Q99" s="131">
        <f t="shared" si="11"/>
        <v>0.22500000000000001</v>
      </c>
      <c r="R99" s="132">
        <f t="shared" si="12"/>
        <v>8.3250000000000011</v>
      </c>
      <c r="S99" s="206">
        <v>24</v>
      </c>
      <c r="T99" s="130">
        <f>P99*S99</f>
        <v>216</v>
      </c>
      <c r="U99" s="131">
        <f>Q99*S99</f>
        <v>5.4</v>
      </c>
      <c r="V99" s="130">
        <f>AJ99*U99</f>
        <v>199.8</v>
      </c>
      <c r="W99" s="145" t="s">
        <v>149</v>
      </c>
      <c r="X99" s="135">
        <v>12</v>
      </c>
      <c r="Y99" s="136">
        <f t="shared" si="13"/>
        <v>2592</v>
      </c>
      <c r="Z99" s="137">
        <f t="shared" si="14"/>
        <v>64.800000000000011</v>
      </c>
      <c r="AA99" s="138">
        <f t="shared" si="15"/>
        <v>2397.6000000000004</v>
      </c>
      <c r="AB99" s="139">
        <f t="shared" si="16"/>
        <v>865.5</v>
      </c>
      <c r="AC99" s="140">
        <f t="shared" si="17"/>
        <v>1038.5999999999999</v>
      </c>
      <c r="AD99" s="141">
        <f t="shared" si="18"/>
        <v>34620</v>
      </c>
      <c r="AE99" s="142">
        <f t="shared" si="19"/>
        <v>41544</v>
      </c>
      <c r="AF99" s="66"/>
      <c r="AG99" s="66"/>
      <c r="AH99" s="116"/>
      <c r="AI99" s="116"/>
      <c r="AJ99" s="117">
        <v>37</v>
      </c>
      <c r="AK99" s="118">
        <v>34620</v>
      </c>
    </row>
    <row r="100" spans="1:37" ht="15" customHeight="1">
      <c r="A100" s="119" t="s">
        <v>19</v>
      </c>
      <c r="B100" s="120" t="s">
        <v>288</v>
      </c>
      <c r="C100" s="121">
        <v>8000</v>
      </c>
      <c r="D100" s="121">
        <v>1000</v>
      </c>
      <c r="E100" s="121">
        <v>30</v>
      </c>
      <c r="F100" s="122" t="s">
        <v>294</v>
      </c>
      <c r="G100" s="123" t="s">
        <v>295</v>
      </c>
      <c r="H100" s="124" t="s">
        <v>131</v>
      </c>
      <c r="I100" s="125"/>
      <c r="J100" s="126"/>
      <c r="K100" s="126"/>
      <c r="L100" s="127"/>
      <c r="M100" s="127" t="s">
        <v>132</v>
      </c>
      <c r="N100" s="128"/>
      <c r="O100" s="129">
        <v>1</v>
      </c>
      <c r="P100" s="130">
        <f t="shared" si="10"/>
        <v>8</v>
      </c>
      <c r="Q100" s="131">
        <f t="shared" si="11"/>
        <v>0.24</v>
      </c>
      <c r="R100" s="132">
        <f t="shared" si="12"/>
        <v>8.879999999999999</v>
      </c>
      <c r="S100" s="133"/>
      <c r="T100" s="130"/>
      <c r="U100" s="131"/>
      <c r="V100" s="130"/>
      <c r="W100" s="134" t="s">
        <v>136</v>
      </c>
      <c r="X100" s="135">
        <v>1</v>
      </c>
      <c r="Y100" s="136">
        <f t="shared" ref="Y100:Y119" si="20">IF($H100="рул./пал.",$X100*T100,$X100*P100)</f>
        <v>8</v>
      </c>
      <c r="Z100" s="137">
        <f t="shared" ref="Z100:Z119" si="21">IF($H100="рул./пал.",$X100*U100,$X100*Q100)</f>
        <v>0.24</v>
      </c>
      <c r="AA100" s="138">
        <f t="shared" ref="AA100:AA119" si="22">IF($H100="рул./пал.",$X100*V100,$X100*R100)</f>
        <v>8.879999999999999</v>
      </c>
      <c r="AB100" s="139">
        <f t="shared" si="16"/>
        <v>783</v>
      </c>
      <c r="AC100" s="140">
        <f t="shared" si="17"/>
        <v>939.6</v>
      </c>
      <c r="AD100" s="141">
        <f t="shared" si="18"/>
        <v>26100</v>
      </c>
      <c r="AE100" s="142">
        <f t="shared" si="19"/>
        <v>31320</v>
      </c>
      <c r="AF100" s="66"/>
      <c r="AG100" s="66"/>
      <c r="AH100" s="116"/>
      <c r="AI100" s="116"/>
      <c r="AJ100" s="117">
        <v>37</v>
      </c>
      <c r="AK100" s="118">
        <v>26100</v>
      </c>
    </row>
    <row r="101" spans="1:37" ht="15" customHeight="1">
      <c r="A101" s="119" t="s">
        <v>19</v>
      </c>
      <c r="B101" s="120" t="s">
        <v>288</v>
      </c>
      <c r="C101" s="121">
        <v>6000</v>
      </c>
      <c r="D101" s="121">
        <v>1000</v>
      </c>
      <c r="E101" s="121">
        <v>40</v>
      </c>
      <c r="F101" s="122" t="s">
        <v>296</v>
      </c>
      <c r="G101" s="123" t="s">
        <v>297</v>
      </c>
      <c r="H101" s="124" t="s">
        <v>131</v>
      </c>
      <c r="I101" s="125"/>
      <c r="J101" s="126"/>
      <c r="K101" s="126"/>
      <c r="L101" s="127"/>
      <c r="M101" s="127" t="s">
        <v>132</v>
      </c>
      <c r="N101" s="128"/>
      <c r="O101" s="129">
        <v>1</v>
      </c>
      <c r="P101" s="130">
        <f t="shared" si="10"/>
        <v>6</v>
      </c>
      <c r="Q101" s="131">
        <f t="shared" si="11"/>
        <v>0.24</v>
      </c>
      <c r="R101" s="132">
        <f t="shared" si="12"/>
        <v>8.879999999999999</v>
      </c>
      <c r="S101" s="133"/>
      <c r="T101" s="130"/>
      <c r="U101" s="131"/>
      <c r="V101" s="130"/>
      <c r="W101" s="134" t="s">
        <v>136</v>
      </c>
      <c r="X101" s="135">
        <v>1</v>
      </c>
      <c r="Y101" s="136">
        <f t="shared" si="20"/>
        <v>6</v>
      </c>
      <c r="Z101" s="137">
        <f t="shared" si="21"/>
        <v>0.24</v>
      </c>
      <c r="AA101" s="138">
        <f t="shared" si="22"/>
        <v>8.879999999999999</v>
      </c>
      <c r="AB101" s="139">
        <f t="shared" si="16"/>
        <v>924.8</v>
      </c>
      <c r="AC101" s="140">
        <f t="shared" si="17"/>
        <v>1109.76</v>
      </c>
      <c r="AD101" s="141">
        <f t="shared" si="18"/>
        <v>23120</v>
      </c>
      <c r="AE101" s="142">
        <f t="shared" si="19"/>
        <v>27744</v>
      </c>
      <c r="AF101" s="66"/>
      <c r="AG101" s="66"/>
      <c r="AH101" s="116"/>
      <c r="AI101" s="116"/>
      <c r="AJ101" s="117">
        <v>37</v>
      </c>
      <c r="AK101" s="118">
        <v>23120</v>
      </c>
    </row>
    <row r="102" spans="1:37" ht="15" customHeight="1">
      <c r="A102" s="119" t="s">
        <v>19</v>
      </c>
      <c r="B102" s="120" t="s">
        <v>288</v>
      </c>
      <c r="C102" s="121">
        <v>5000</v>
      </c>
      <c r="D102" s="121">
        <v>1000</v>
      </c>
      <c r="E102" s="121">
        <v>50</v>
      </c>
      <c r="F102" s="122" t="s">
        <v>298</v>
      </c>
      <c r="G102" s="123" t="s">
        <v>299</v>
      </c>
      <c r="H102" s="124" t="s">
        <v>131</v>
      </c>
      <c r="I102" s="125"/>
      <c r="J102" s="126"/>
      <c r="K102" s="126"/>
      <c r="L102" s="127"/>
      <c r="M102" s="127" t="s">
        <v>132</v>
      </c>
      <c r="N102" s="128"/>
      <c r="O102" s="129">
        <v>1</v>
      </c>
      <c r="P102" s="130">
        <f t="shared" si="10"/>
        <v>5</v>
      </c>
      <c r="Q102" s="131">
        <f t="shared" si="11"/>
        <v>0.25</v>
      </c>
      <c r="R102" s="132">
        <f t="shared" si="12"/>
        <v>9.25</v>
      </c>
      <c r="S102" s="133"/>
      <c r="T102" s="130"/>
      <c r="U102" s="131"/>
      <c r="V102" s="130"/>
      <c r="W102" s="134" t="s">
        <v>136</v>
      </c>
      <c r="X102" s="135">
        <v>1</v>
      </c>
      <c r="Y102" s="136">
        <f t="shared" si="20"/>
        <v>5</v>
      </c>
      <c r="Z102" s="137">
        <f t="shared" si="21"/>
        <v>0.25</v>
      </c>
      <c r="AA102" s="138">
        <f t="shared" si="22"/>
        <v>9.25</v>
      </c>
      <c r="AB102" s="139">
        <f t="shared" si="16"/>
        <v>1131</v>
      </c>
      <c r="AC102" s="140">
        <f t="shared" si="17"/>
        <v>1357.2</v>
      </c>
      <c r="AD102" s="141">
        <f t="shared" si="18"/>
        <v>22620</v>
      </c>
      <c r="AE102" s="142">
        <f t="shared" si="19"/>
        <v>27144</v>
      </c>
      <c r="AF102" s="66"/>
      <c r="AG102" s="66"/>
      <c r="AH102" s="116"/>
      <c r="AI102" s="116"/>
      <c r="AJ102" s="117">
        <v>37</v>
      </c>
      <c r="AK102" s="118">
        <v>22620</v>
      </c>
    </row>
    <row r="103" spans="1:37" ht="15" customHeight="1">
      <c r="A103" s="119" t="s">
        <v>19</v>
      </c>
      <c r="B103" s="120" t="s">
        <v>288</v>
      </c>
      <c r="C103" s="121">
        <v>4000</v>
      </c>
      <c r="D103" s="121">
        <v>1000</v>
      </c>
      <c r="E103" s="121">
        <v>60</v>
      </c>
      <c r="F103" s="122" t="s">
        <v>300</v>
      </c>
      <c r="G103" s="123" t="s">
        <v>301</v>
      </c>
      <c r="H103" s="124" t="s">
        <v>131</v>
      </c>
      <c r="I103" s="125"/>
      <c r="J103" s="126"/>
      <c r="K103" s="126"/>
      <c r="L103" s="127"/>
      <c r="M103" s="127" t="s">
        <v>132</v>
      </c>
      <c r="N103" s="128"/>
      <c r="O103" s="129">
        <v>1</v>
      </c>
      <c r="P103" s="130">
        <f t="shared" si="10"/>
        <v>4</v>
      </c>
      <c r="Q103" s="131">
        <f t="shared" si="11"/>
        <v>0.24</v>
      </c>
      <c r="R103" s="132">
        <f t="shared" si="12"/>
        <v>8.879999999999999</v>
      </c>
      <c r="S103" s="133"/>
      <c r="T103" s="130"/>
      <c r="U103" s="131"/>
      <c r="V103" s="130"/>
      <c r="W103" s="143" t="s">
        <v>133</v>
      </c>
      <c r="X103" s="135">
        <v>24</v>
      </c>
      <c r="Y103" s="136">
        <f t="shared" si="20"/>
        <v>96</v>
      </c>
      <c r="Z103" s="137">
        <f t="shared" si="21"/>
        <v>5.76</v>
      </c>
      <c r="AA103" s="138">
        <f t="shared" si="22"/>
        <v>213.11999999999998</v>
      </c>
      <c r="AB103" s="139">
        <f t="shared" si="16"/>
        <v>1404</v>
      </c>
      <c r="AC103" s="140">
        <f t="shared" si="17"/>
        <v>1684.8</v>
      </c>
      <c r="AD103" s="141">
        <f t="shared" si="18"/>
        <v>23400</v>
      </c>
      <c r="AE103" s="142">
        <f t="shared" si="19"/>
        <v>28080</v>
      </c>
      <c r="AF103" s="66"/>
      <c r="AG103" s="66"/>
      <c r="AH103" s="116"/>
      <c r="AI103" s="116"/>
      <c r="AJ103" s="117">
        <v>37</v>
      </c>
      <c r="AK103" s="118">
        <v>23400</v>
      </c>
    </row>
    <row r="104" spans="1:37" ht="15" customHeight="1">
      <c r="A104" s="119" t="s">
        <v>19</v>
      </c>
      <c r="B104" s="120" t="s">
        <v>288</v>
      </c>
      <c r="C104" s="121">
        <v>3000</v>
      </c>
      <c r="D104" s="121">
        <v>1000</v>
      </c>
      <c r="E104" s="121">
        <v>80</v>
      </c>
      <c r="F104" s="122" t="s">
        <v>302</v>
      </c>
      <c r="G104" s="123" t="s">
        <v>303</v>
      </c>
      <c r="H104" s="124" t="s">
        <v>131</v>
      </c>
      <c r="I104" s="125"/>
      <c r="J104" s="126"/>
      <c r="K104" s="126"/>
      <c r="L104" s="127"/>
      <c r="M104" s="127" t="s">
        <v>132</v>
      </c>
      <c r="N104" s="128"/>
      <c r="O104" s="129">
        <v>1</v>
      </c>
      <c r="P104" s="130">
        <f t="shared" si="10"/>
        <v>3</v>
      </c>
      <c r="Q104" s="131">
        <f t="shared" si="11"/>
        <v>0.24</v>
      </c>
      <c r="R104" s="132">
        <f t="shared" si="12"/>
        <v>8.879999999999999</v>
      </c>
      <c r="S104" s="133"/>
      <c r="T104" s="130"/>
      <c r="U104" s="131"/>
      <c r="V104" s="130"/>
      <c r="W104" s="143" t="s">
        <v>133</v>
      </c>
      <c r="X104" s="135">
        <v>24</v>
      </c>
      <c r="Y104" s="136">
        <f t="shared" si="20"/>
        <v>72</v>
      </c>
      <c r="Z104" s="137">
        <f t="shared" si="21"/>
        <v>5.76</v>
      </c>
      <c r="AA104" s="138">
        <f t="shared" si="22"/>
        <v>213.11999999999998</v>
      </c>
      <c r="AB104" s="139">
        <f t="shared" si="16"/>
        <v>1555.2</v>
      </c>
      <c r="AC104" s="140">
        <f t="shared" si="17"/>
        <v>1866.24</v>
      </c>
      <c r="AD104" s="141">
        <f t="shared" si="18"/>
        <v>19440</v>
      </c>
      <c r="AE104" s="142">
        <f t="shared" si="19"/>
        <v>23328</v>
      </c>
      <c r="AF104" s="66"/>
      <c r="AG104" s="66"/>
      <c r="AH104" s="116"/>
      <c r="AI104" s="116"/>
      <c r="AJ104" s="117">
        <v>37</v>
      </c>
      <c r="AK104" s="118">
        <v>19440</v>
      </c>
    </row>
    <row r="105" spans="1:37" ht="15" customHeight="1">
      <c r="A105" s="119" t="s">
        <v>19</v>
      </c>
      <c r="B105" s="120" t="s">
        <v>288</v>
      </c>
      <c r="C105" s="121">
        <v>2500</v>
      </c>
      <c r="D105" s="121">
        <v>1000</v>
      </c>
      <c r="E105" s="121">
        <v>100</v>
      </c>
      <c r="F105" s="122" t="s">
        <v>304</v>
      </c>
      <c r="G105" s="123" t="s">
        <v>305</v>
      </c>
      <c r="H105" s="124" t="s">
        <v>131</v>
      </c>
      <c r="I105" s="125"/>
      <c r="J105" s="126"/>
      <c r="K105" s="126"/>
      <c r="L105" s="127"/>
      <c r="M105" s="127" t="s">
        <v>132</v>
      </c>
      <c r="N105" s="128"/>
      <c r="O105" s="129">
        <v>1</v>
      </c>
      <c r="P105" s="130">
        <f t="shared" si="10"/>
        <v>2.5</v>
      </c>
      <c r="Q105" s="131">
        <f t="shared" si="11"/>
        <v>0.25</v>
      </c>
      <c r="R105" s="132">
        <f t="shared" si="12"/>
        <v>9.25</v>
      </c>
      <c r="S105" s="133"/>
      <c r="T105" s="130"/>
      <c r="U105" s="131"/>
      <c r="V105" s="130"/>
      <c r="W105" s="143" t="s">
        <v>133</v>
      </c>
      <c r="X105" s="135">
        <v>24</v>
      </c>
      <c r="Y105" s="136">
        <f t="shared" si="20"/>
        <v>60</v>
      </c>
      <c r="Z105" s="137">
        <f t="shared" si="21"/>
        <v>6</v>
      </c>
      <c r="AA105" s="138">
        <f t="shared" si="22"/>
        <v>222</v>
      </c>
      <c r="AB105" s="139">
        <f t="shared" si="16"/>
        <v>1810</v>
      </c>
      <c r="AC105" s="140">
        <f t="shared" si="17"/>
        <v>2172</v>
      </c>
      <c r="AD105" s="141">
        <f t="shared" si="18"/>
        <v>18100</v>
      </c>
      <c r="AE105" s="142">
        <f t="shared" si="19"/>
        <v>21720</v>
      </c>
      <c r="AF105" s="66"/>
      <c r="AG105" s="66"/>
      <c r="AH105" s="116"/>
      <c r="AI105" s="116"/>
      <c r="AJ105" s="117">
        <v>37</v>
      </c>
      <c r="AK105" s="118">
        <v>18100</v>
      </c>
    </row>
    <row r="106" spans="1:37" ht="15" customHeight="1">
      <c r="A106" s="119" t="s">
        <v>19</v>
      </c>
      <c r="B106" s="146" t="s">
        <v>306</v>
      </c>
      <c r="C106" s="121">
        <v>10000</v>
      </c>
      <c r="D106" s="121">
        <v>1000</v>
      </c>
      <c r="E106" s="121">
        <v>20</v>
      </c>
      <c r="F106" s="122" t="s">
        <v>307</v>
      </c>
      <c r="G106" s="123" t="s">
        <v>308</v>
      </c>
      <c r="H106" s="124" t="s">
        <v>131</v>
      </c>
      <c r="I106" s="125"/>
      <c r="J106" s="126"/>
      <c r="K106" s="126"/>
      <c r="L106" s="127"/>
      <c r="M106" s="127" t="s">
        <v>132</v>
      </c>
      <c r="N106" s="128"/>
      <c r="O106" s="129">
        <v>1</v>
      </c>
      <c r="P106" s="130">
        <f t="shared" si="10"/>
        <v>10</v>
      </c>
      <c r="Q106" s="131">
        <f t="shared" si="11"/>
        <v>0.2</v>
      </c>
      <c r="R106" s="132">
        <f t="shared" si="12"/>
        <v>7.4</v>
      </c>
      <c r="S106" s="133"/>
      <c r="T106" s="130"/>
      <c r="U106" s="131"/>
      <c r="V106" s="130"/>
      <c r="W106" s="143" t="s">
        <v>133</v>
      </c>
      <c r="X106" s="135">
        <v>24</v>
      </c>
      <c r="Y106" s="136">
        <f t="shared" si="20"/>
        <v>240</v>
      </c>
      <c r="Z106" s="137">
        <f t="shared" si="21"/>
        <v>4.8000000000000007</v>
      </c>
      <c r="AA106" s="138">
        <f t="shared" si="22"/>
        <v>177.60000000000002</v>
      </c>
      <c r="AB106" s="139">
        <f t="shared" si="16"/>
        <v>845.2</v>
      </c>
      <c r="AC106" s="140">
        <f t="shared" si="17"/>
        <v>1014.24</v>
      </c>
      <c r="AD106" s="141">
        <f t="shared" si="18"/>
        <v>42260</v>
      </c>
      <c r="AE106" s="142">
        <f t="shared" si="19"/>
        <v>50712</v>
      </c>
      <c r="AF106" s="66"/>
      <c r="AG106" s="66"/>
      <c r="AH106" s="116"/>
      <c r="AI106" s="116"/>
      <c r="AJ106" s="117">
        <v>37</v>
      </c>
      <c r="AK106" s="118">
        <v>42260</v>
      </c>
    </row>
    <row r="107" spans="1:37" ht="15" customHeight="1">
      <c r="A107" s="119" t="s">
        <v>19</v>
      </c>
      <c r="B107" s="120" t="s">
        <v>306</v>
      </c>
      <c r="C107" s="121">
        <v>8000</v>
      </c>
      <c r="D107" s="121">
        <v>1000</v>
      </c>
      <c r="E107" s="121">
        <v>30</v>
      </c>
      <c r="F107" s="122" t="s">
        <v>309</v>
      </c>
      <c r="G107" s="123" t="s">
        <v>310</v>
      </c>
      <c r="H107" s="124" t="s">
        <v>131</v>
      </c>
      <c r="I107" s="125"/>
      <c r="J107" s="126"/>
      <c r="K107" s="126"/>
      <c r="L107" s="127"/>
      <c r="M107" s="127" t="s">
        <v>132</v>
      </c>
      <c r="N107" s="128"/>
      <c r="O107" s="129">
        <v>1</v>
      </c>
      <c r="P107" s="130">
        <f t="shared" si="10"/>
        <v>8</v>
      </c>
      <c r="Q107" s="131">
        <f t="shared" si="11"/>
        <v>0.24</v>
      </c>
      <c r="R107" s="132">
        <f t="shared" si="12"/>
        <v>8.879999999999999</v>
      </c>
      <c r="S107" s="133"/>
      <c r="T107" s="130"/>
      <c r="U107" s="131"/>
      <c r="V107" s="130"/>
      <c r="W107" s="134" t="s">
        <v>136</v>
      </c>
      <c r="X107" s="135">
        <v>1</v>
      </c>
      <c r="Y107" s="136">
        <f t="shared" si="20"/>
        <v>8</v>
      </c>
      <c r="Z107" s="137">
        <f t="shared" si="21"/>
        <v>0.24</v>
      </c>
      <c r="AA107" s="138">
        <f t="shared" si="22"/>
        <v>8.879999999999999</v>
      </c>
      <c r="AB107" s="139">
        <f t="shared" si="16"/>
        <v>880.2</v>
      </c>
      <c r="AC107" s="140">
        <f t="shared" si="17"/>
        <v>1056.24</v>
      </c>
      <c r="AD107" s="141">
        <f t="shared" si="18"/>
        <v>29340</v>
      </c>
      <c r="AE107" s="142">
        <f t="shared" si="19"/>
        <v>35208</v>
      </c>
      <c r="AF107" s="66"/>
      <c r="AG107" s="66"/>
      <c r="AH107" s="116"/>
      <c r="AI107" s="116"/>
      <c r="AJ107" s="117">
        <v>37</v>
      </c>
      <c r="AK107" s="118">
        <v>29340</v>
      </c>
    </row>
    <row r="108" spans="1:37" ht="15" customHeight="1">
      <c r="A108" s="119" t="s">
        <v>19</v>
      </c>
      <c r="B108" s="120" t="s">
        <v>306</v>
      </c>
      <c r="C108" s="121">
        <v>6000</v>
      </c>
      <c r="D108" s="121">
        <v>1000</v>
      </c>
      <c r="E108" s="121">
        <v>40</v>
      </c>
      <c r="F108" s="122" t="s">
        <v>311</v>
      </c>
      <c r="G108" s="123" t="s">
        <v>312</v>
      </c>
      <c r="H108" s="124" t="s">
        <v>131</v>
      </c>
      <c r="I108" s="125"/>
      <c r="J108" s="126"/>
      <c r="K108" s="126"/>
      <c r="L108" s="127"/>
      <c r="M108" s="127" t="s">
        <v>132</v>
      </c>
      <c r="N108" s="128"/>
      <c r="O108" s="129">
        <v>1</v>
      </c>
      <c r="P108" s="130">
        <f t="shared" si="10"/>
        <v>6</v>
      </c>
      <c r="Q108" s="131">
        <f t="shared" si="11"/>
        <v>0.24</v>
      </c>
      <c r="R108" s="132">
        <f t="shared" si="12"/>
        <v>8.879999999999999</v>
      </c>
      <c r="S108" s="133"/>
      <c r="T108" s="130"/>
      <c r="U108" s="131"/>
      <c r="V108" s="130"/>
      <c r="W108" s="143" t="s">
        <v>133</v>
      </c>
      <c r="X108" s="135">
        <v>24</v>
      </c>
      <c r="Y108" s="136">
        <f t="shared" si="20"/>
        <v>144</v>
      </c>
      <c r="Z108" s="137">
        <f t="shared" si="21"/>
        <v>5.76</v>
      </c>
      <c r="AA108" s="138">
        <f t="shared" si="22"/>
        <v>213.11999999999998</v>
      </c>
      <c r="AB108" s="139">
        <f t="shared" si="16"/>
        <v>1047.2</v>
      </c>
      <c r="AC108" s="140">
        <f t="shared" si="17"/>
        <v>1256.6400000000001</v>
      </c>
      <c r="AD108" s="141">
        <f t="shared" si="18"/>
        <v>26180</v>
      </c>
      <c r="AE108" s="142">
        <f t="shared" si="19"/>
        <v>31416</v>
      </c>
      <c r="AF108" s="66"/>
      <c r="AG108" s="66"/>
      <c r="AH108" s="116"/>
      <c r="AI108" s="116"/>
      <c r="AJ108" s="117">
        <v>37</v>
      </c>
      <c r="AK108" s="118">
        <v>26180</v>
      </c>
    </row>
    <row r="109" spans="1:37" ht="15" customHeight="1">
      <c r="A109" s="207" t="s">
        <v>19</v>
      </c>
      <c r="B109" s="208" t="s">
        <v>306</v>
      </c>
      <c r="C109" s="209">
        <v>5000</v>
      </c>
      <c r="D109" s="209">
        <v>1000</v>
      </c>
      <c r="E109" s="209">
        <v>50</v>
      </c>
      <c r="F109" s="210" t="s">
        <v>313</v>
      </c>
      <c r="G109" s="211" t="s">
        <v>314</v>
      </c>
      <c r="H109" s="212" t="s">
        <v>131</v>
      </c>
      <c r="I109" s="213"/>
      <c r="J109" s="214"/>
      <c r="K109" s="214"/>
      <c r="L109" s="215"/>
      <c r="M109" s="215" t="s">
        <v>132</v>
      </c>
      <c r="N109" s="216"/>
      <c r="O109" s="217">
        <v>1</v>
      </c>
      <c r="P109" s="218">
        <f t="shared" si="10"/>
        <v>5</v>
      </c>
      <c r="Q109" s="219">
        <f t="shared" si="11"/>
        <v>0.25</v>
      </c>
      <c r="R109" s="220">
        <f t="shared" si="12"/>
        <v>9.25</v>
      </c>
      <c r="S109" s="221"/>
      <c r="T109" s="218"/>
      <c r="U109" s="219"/>
      <c r="V109" s="218"/>
      <c r="W109" s="222" t="s">
        <v>133</v>
      </c>
      <c r="X109" s="223">
        <v>24</v>
      </c>
      <c r="Y109" s="224">
        <f t="shared" si="20"/>
        <v>120</v>
      </c>
      <c r="Z109" s="225">
        <f t="shared" si="21"/>
        <v>6</v>
      </c>
      <c r="AA109" s="226">
        <f t="shared" si="22"/>
        <v>222</v>
      </c>
      <c r="AB109" s="227">
        <f t="shared" si="16"/>
        <v>1281</v>
      </c>
      <c r="AC109" s="228">
        <f t="shared" si="17"/>
        <v>1537.2</v>
      </c>
      <c r="AD109" s="229">
        <f t="shared" si="18"/>
        <v>25620</v>
      </c>
      <c r="AE109" s="230">
        <f t="shared" si="19"/>
        <v>30744</v>
      </c>
      <c r="AF109" s="66"/>
      <c r="AG109" s="66"/>
      <c r="AH109" s="116"/>
      <c r="AI109" s="116"/>
      <c r="AJ109" s="231">
        <v>37</v>
      </c>
      <c r="AK109" s="232">
        <v>25620</v>
      </c>
    </row>
    <row r="110" spans="1:37" ht="15" customHeight="1">
      <c r="A110" s="92" t="s">
        <v>22</v>
      </c>
      <c r="B110" s="93" t="s">
        <v>23</v>
      </c>
      <c r="C110" s="94">
        <v>5000</v>
      </c>
      <c r="D110" s="94">
        <v>1000</v>
      </c>
      <c r="E110" s="94">
        <v>50</v>
      </c>
      <c r="F110" s="95" t="s">
        <v>315</v>
      </c>
      <c r="G110" s="96" t="s">
        <v>316</v>
      </c>
      <c r="H110" s="97" t="s">
        <v>131</v>
      </c>
      <c r="I110" s="98" t="s">
        <v>132</v>
      </c>
      <c r="J110" s="99"/>
      <c r="K110" s="99"/>
      <c r="L110" s="100"/>
      <c r="M110" s="100"/>
      <c r="N110" s="101"/>
      <c r="O110" s="102">
        <v>1</v>
      </c>
      <c r="P110" s="103">
        <f t="shared" si="10"/>
        <v>5</v>
      </c>
      <c r="Q110" s="104">
        <f t="shared" si="11"/>
        <v>0.25</v>
      </c>
      <c r="R110" s="105">
        <f t="shared" si="12"/>
        <v>10.75</v>
      </c>
      <c r="S110" s="106"/>
      <c r="T110" s="103"/>
      <c r="U110" s="104"/>
      <c r="V110" s="103"/>
      <c r="W110" s="233" t="s">
        <v>136</v>
      </c>
      <c r="X110" s="108">
        <v>80</v>
      </c>
      <c r="Y110" s="109">
        <f t="shared" si="20"/>
        <v>400</v>
      </c>
      <c r="Z110" s="110">
        <f t="shared" si="21"/>
        <v>20</v>
      </c>
      <c r="AA110" s="111">
        <f t="shared" si="22"/>
        <v>860</v>
      </c>
      <c r="AB110" s="112">
        <f t="shared" si="16"/>
        <v>208</v>
      </c>
      <c r="AC110" s="113">
        <f t="shared" si="17"/>
        <v>249.6</v>
      </c>
      <c r="AD110" s="114">
        <f t="shared" si="18"/>
        <v>4160</v>
      </c>
      <c r="AE110" s="115">
        <f t="shared" si="19"/>
        <v>4992</v>
      </c>
      <c r="AF110" s="66"/>
      <c r="AG110" s="66"/>
      <c r="AH110" s="116"/>
      <c r="AI110" s="116"/>
      <c r="AJ110" s="234">
        <v>43</v>
      </c>
      <c r="AK110" s="235">
        <v>4160</v>
      </c>
    </row>
    <row r="111" spans="1:37" ht="15" customHeight="1">
      <c r="A111" s="119" t="s">
        <v>22</v>
      </c>
      <c r="B111" s="120" t="s">
        <v>23</v>
      </c>
      <c r="C111" s="144">
        <v>5000</v>
      </c>
      <c r="D111" s="144">
        <v>1000</v>
      </c>
      <c r="E111" s="121">
        <v>60</v>
      </c>
      <c r="F111" s="122" t="s">
        <v>317</v>
      </c>
      <c r="G111" s="123" t="s">
        <v>318</v>
      </c>
      <c r="H111" s="124" t="s">
        <v>131</v>
      </c>
      <c r="I111" s="125" t="s">
        <v>132</v>
      </c>
      <c r="J111" s="126"/>
      <c r="K111" s="126"/>
      <c r="L111" s="127"/>
      <c r="M111" s="127"/>
      <c r="N111" s="128"/>
      <c r="O111" s="129">
        <v>1</v>
      </c>
      <c r="P111" s="130">
        <f t="shared" si="10"/>
        <v>5</v>
      </c>
      <c r="Q111" s="131">
        <f t="shared" si="11"/>
        <v>0.3</v>
      </c>
      <c r="R111" s="132">
        <f t="shared" si="12"/>
        <v>12.9</v>
      </c>
      <c r="S111" s="133"/>
      <c r="T111" s="130"/>
      <c r="U111" s="131"/>
      <c r="V111" s="130"/>
      <c r="W111" s="134" t="s">
        <v>136</v>
      </c>
      <c r="X111" s="135">
        <v>80</v>
      </c>
      <c r="Y111" s="136">
        <f t="shared" si="20"/>
        <v>400</v>
      </c>
      <c r="Z111" s="137">
        <f t="shared" si="21"/>
        <v>24</v>
      </c>
      <c r="AA111" s="138">
        <f t="shared" si="22"/>
        <v>1032</v>
      </c>
      <c r="AB111" s="139">
        <f t="shared" si="16"/>
        <v>249.6</v>
      </c>
      <c r="AC111" s="140">
        <f t="shared" si="17"/>
        <v>299.52</v>
      </c>
      <c r="AD111" s="141">
        <f t="shared" si="18"/>
        <v>4160</v>
      </c>
      <c r="AE111" s="142">
        <f t="shared" si="19"/>
        <v>4992</v>
      </c>
      <c r="AF111" s="66"/>
      <c r="AG111" s="66"/>
      <c r="AH111" s="116"/>
      <c r="AI111" s="116"/>
      <c r="AJ111" s="117">
        <v>43</v>
      </c>
      <c r="AK111" s="118">
        <v>4160</v>
      </c>
    </row>
    <row r="112" spans="1:37" ht="15" customHeight="1">
      <c r="A112" s="119" t="s">
        <v>22</v>
      </c>
      <c r="B112" s="120" t="s">
        <v>23</v>
      </c>
      <c r="C112" s="121">
        <v>4500</v>
      </c>
      <c r="D112" s="121">
        <v>1000</v>
      </c>
      <c r="E112" s="121">
        <v>70</v>
      </c>
      <c r="F112" s="122" t="s">
        <v>319</v>
      </c>
      <c r="G112" s="123" t="s">
        <v>320</v>
      </c>
      <c r="H112" s="124" t="s">
        <v>131</v>
      </c>
      <c r="I112" s="125" t="s">
        <v>132</v>
      </c>
      <c r="J112" s="126"/>
      <c r="K112" s="126"/>
      <c r="L112" s="127"/>
      <c r="M112" s="127"/>
      <c r="N112" s="128"/>
      <c r="O112" s="129">
        <v>1</v>
      </c>
      <c r="P112" s="130">
        <f t="shared" si="10"/>
        <v>4.5</v>
      </c>
      <c r="Q112" s="131">
        <f t="shared" si="11"/>
        <v>0.315</v>
      </c>
      <c r="R112" s="132">
        <f t="shared" si="12"/>
        <v>13.545</v>
      </c>
      <c r="S112" s="133"/>
      <c r="T112" s="130"/>
      <c r="U112" s="131"/>
      <c r="V112" s="130"/>
      <c r="W112" s="134" t="s">
        <v>136</v>
      </c>
      <c r="X112" s="135">
        <v>80</v>
      </c>
      <c r="Y112" s="136">
        <f t="shared" si="20"/>
        <v>360</v>
      </c>
      <c r="Z112" s="137">
        <f t="shared" si="21"/>
        <v>25.2</v>
      </c>
      <c r="AA112" s="138">
        <f t="shared" si="22"/>
        <v>1083.5999999999999</v>
      </c>
      <c r="AB112" s="139">
        <f t="shared" si="16"/>
        <v>291.2</v>
      </c>
      <c r="AC112" s="140">
        <f t="shared" si="17"/>
        <v>349.44</v>
      </c>
      <c r="AD112" s="141">
        <f t="shared" si="18"/>
        <v>4160</v>
      </c>
      <c r="AE112" s="142">
        <f t="shared" si="19"/>
        <v>4992</v>
      </c>
      <c r="AF112" s="66"/>
      <c r="AG112" s="66"/>
      <c r="AH112" s="116"/>
      <c r="AI112" s="116"/>
      <c r="AJ112" s="117">
        <v>43</v>
      </c>
      <c r="AK112" s="118">
        <v>4160</v>
      </c>
    </row>
    <row r="113" spans="1:37" ht="15" customHeight="1">
      <c r="A113" s="119" t="s">
        <v>22</v>
      </c>
      <c r="B113" s="120" t="s">
        <v>23</v>
      </c>
      <c r="C113" s="144">
        <v>4500</v>
      </c>
      <c r="D113" s="144">
        <v>1000</v>
      </c>
      <c r="E113" s="121">
        <v>80</v>
      </c>
      <c r="F113" s="122" t="s">
        <v>321</v>
      </c>
      <c r="G113" s="123" t="s">
        <v>322</v>
      </c>
      <c r="H113" s="124" t="s">
        <v>131</v>
      </c>
      <c r="I113" s="125" t="s">
        <v>132</v>
      </c>
      <c r="J113" s="126"/>
      <c r="K113" s="126"/>
      <c r="L113" s="127"/>
      <c r="M113" s="127"/>
      <c r="N113" s="128"/>
      <c r="O113" s="129">
        <v>1</v>
      </c>
      <c r="P113" s="130">
        <f t="shared" si="10"/>
        <v>4.5</v>
      </c>
      <c r="Q113" s="131">
        <f t="shared" si="11"/>
        <v>0.36</v>
      </c>
      <c r="R113" s="132">
        <f t="shared" si="12"/>
        <v>15.479999999999999</v>
      </c>
      <c r="S113" s="133"/>
      <c r="T113" s="130"/>
      <c r="U113" s="131"/>
      <c r="V113" s="130"/>
      <c r="W113" s="134" t="s">
        <v>136</v>
      </c>
      <c r="X113" s="135">
        <v>80</v>
      </c>
      <c r="Y113" s="136">
        <f t="shared" si="20"/>
        <v>360</v>
      </c>
      <c r="Z113" s="137">
        <f t="shared" si="21"/>
        <v>28.799999999999997</v>
      </c>
      <c r="AA113" s="138">
        <f t="shared" si="22"/>
        <v>1238.3999999999999</v>
      </c>
      <c r="AB113" s="139">
        <f t="shared" si="16"/>
        <v>332.8</v>
      </c>
      <c r="AC113" s="140">
        <f t="shared" si="17"/>
        <v>399.36</v>
      </c>
      <c r="AD113" s="141">
        <f t="shared" si="18"/>
        <v>4160</v>
      </c>
      <c r="AE113" s="142">
        <f t="shared" si="19"/>
        <v>4992</v>
      </c>
      <c r="AF113" s="66"/>
      <c r="AG113" s="66"/>
      <c r="AH113" s="116"/>
      <c r="AI113" s="116"/>
      <c r="AJ113" s="117">
        <v>43</v>
      </c>
      <c r="AK113" s="118">
        <v>4160</v>
      </c>
    </row>
    <row r="114" spans="1:37" ht="15" customHeight="1">
      <c r="A114" s="119" t="s">
        <v>22</v>
      </c>
      <c r="B114" s="120" t="s">
        <v>23</v>
      </c>
      <c r="C114" s="144">
        <v>4500</v>
      </c>
      <c r="D114" s="144">
        <v>1000</v>
      </c>
      <c r="E114" s="121">
        <v>90</v>
      </c>
      <c r="F114" s="122" t="s">
        <v>323</v>
      </c>
      <c r="G114" s="123" t="s">
        <v>324</v>
      </c>
      <c r="H114" s="124" t="s">
        <v>131</v>
      </c>
      <c r="I114" s="125" t="s">
        <v>132</v>
      </c>
      <c r="J114" s="126"/>
      <c r="K114" s="126"/>
      <c r="L114" s="127"/>
      <c r="M114" s="127"/>
      <c r="N114" s="128"/>
      <c r="O114" s="129">
        <v>1</v>
      </c>
      <c r="P114" s="130">
        <f t="shared" si="10"/>
        <v>4.5</v>
      </c>
      <c r="Q114" s="131">
        <f t="shared" si="11"/>
        <v>0.40500000000000003</v>
      </c>
      <c r="R114" s="132">
        <f t="shared" si="12"/>
        <v>17.415000000000003</v>
      </c>
      <c r="S114" s="133"/>
      <c r="T114" s="130"/>
      <c r="U114" s="131"/>
      <c r="V114" s="130"/>
      <c r="W114" s="134" t="s">
        <v>136</v>
      </c>
      <c r="X114" s="135">
        <v>80</v>
      </c>
      <c r="Y114" s="136">
        <f t="shared" si="20"/>
        <v>360</v>
      </c>
      <c r="Z114" s="137">
        <f t="shared" si="21"/>
        <v>32.400000000000006</v>
      </c>
      <c r="AA114" s="138">
        <f t="shared" si="22"/>
        <v>1393.2000000000003</v>
      </c>
      <c r="AB114" s="139">
        <f t="shared" si="16"/>
        <v>374.4</v>
      </c>
      <c r="AC114" s="140">
        <f t="shared" si="17"/>
        <v>449.28</v>
      </c>
      <c r="AD114" s="141">
        <f t="shared" si="18"/>
        <v>4160</v>
      </c>
      <c r="AE114" s="142">
        <f t="shared" si="19"/>
        <v>4992</v>
      </c>
      <c r="AF114" s="66"/>
      <c r="AG114" s="66"/>
      <c r="AH114" s="116"/>
      <c r="AI114" s="116"/>
      <c r="AJ114" s="117">
        <v>43</v>
      </c>
      <c r="AK114" s="118">
        <v>4160</v>
      </c>
    </row>
    <row r="115" spans="1:37" ht="15" customHeight="1">
      <c r="A115" s="119" t="s">
        <v>22</v>
      </c>
      <c r="B115" s="146" t="s">
        <v>24</v>
      </c>
      <c r="C115" s="121">
        <v>5000</v>
      </c>
      <c r="D115" s="121">
        <v>1000</v>
      </c>
      <c r="E115" s="121">
        <v>50</v>
      </c>
      <c r="F115" s="122" t="s">
        <v>325</v>
      </c>
      <c r="G115" s="123" t="s">
        <v>326</v>
      </c>
      <c r="H115" s="124" t="s">
        <v>131</v>
      </c>
      <c r="I115" s="125" t="s">
        <v>132</v>
      </c>
      <c r="J115" s="126"/>
      <c r="K115" s="126"/>
      <c r="L115" s="127"/>
      <c r="M115" s="127"/>
      <c r="N115" s="128"/>
      <c r="O115" s="129">
        <v>1</v>
      </c>
      <c r="P115" s="130">
        <f t="shared" si="10"/>
        <v>5</v>
      </c>
      <c r="Q115" s="131">
        <f t="shared" si="11"/>
        <v>0.25</v>
      </c>
      <c r="R115" s="132">
        <f t="shared" si="12"/>
        <v>10.75</v>
      </c>
      <c r="S115" s="133"/>
      <c r="T115" s="130"/>
      <c r="U115" s="131"/>
      <c r="V115" s="130"/>
      <c r="W115" s="134" t="s">
        <v>136</v>
      </c>
      <c r="X115" s="135">
        <v>80</v>
      </c>
      <c r="Y115" s="136">
        <f t="shared" si="20"/>
        <v>400</v>
      </c>
      <c r="Z115" s="137">
        <f t="shared" si="21"/>
        <v>20</v>
      </c>
      <c r="AA115" s="138">
        <f t="shared" si="22"/>
        <v>860</v>
      </c>
      <c r="AB115" s="139">
        <f t="shared" si="16"/>
        <v>291</v>
      </c>
      <c r="AC115" s="140">
        <f t="shared" si="17"/>
        <v>349.2</v>
      </c>
      <c r="AD115" s="141">
        <f t="shared" si="18"/>
        <v>5820</v>
      </c>
      <c r="AE115" s="142">
        <f t="shared" si="19"/>
        <v>6984</v>
      </c>
      <c r="AF115" s="66"/>
      <c r="AG115" s="66"/>
      <c r="AH115" s="116"/>
      <c r="AI115" s="116"/>
      <c r="AJ115" s="117">
        <v>43</v>
      </c>
      <c r="AK115" s="118">
        <v>5820</v>
      </c>
    </row>
    <row r="116" spans="1:37" ht="15" customHeight="1">
      <c r="A116" s="119" t="s">
        <v>22</v>
      </c>
      <c r="B116" s="120" t="s">
        <v>24</v>
      </c>
      <c r="C116" s="144">
        <v>5000</v>
      </c>
      <c r="D116" s="144">
        <v>1000</v>
      </c>
      <c r="E116" s="121">
        <v>60</v>
      </c>
      <c r="F116" s="122" t="s">
        <v>327</v>
      </c>
      <c r="G116" s="123" t="s">
        <v>328</v>
      </c>
      <c r="H116" s="124" t="s">
        <v>131</v>
      </c>
      <c r="I116" s="125" t="s">
        <v>132</v>
      </c>
      <c r="J116" s="126"/>
      <c r="K116" s="126"/>
      <c r="L116" s="127"/>
      <c r="M116" s="127"/>
      <c r="N116" s="128"/>
      <c r="O116" s="129">
        <v>1</v>
      </c>
      <c r="P116" s="130">
        <f t="shared" si="10"/>
        <v>5</v>
      </c>
      <c r="Q116" s="131">
        <f t="shared" si="11"/>
        <v>0.3</v>
      </c>
      <c r="R116" s="132">
        <f t="shared" si="12"/>
        <v>12.9</v>
      </c>
      <c r="S116" s="133"/>
      <c r="T116" s="130"/>
      <c r="U116" s="131"/>
      <c r="V116" s="130"/>
      <c r="W116" s="145" t="s">
        <v>149</v>
      </c>
      <c r="X116" s="135">
        <v>466</v>
      </c>
      <c r="Y116" s="136">
        <f t="shared" si="20"/>
        <v>2330</v>
      </c>
      <c r="Z116" s="137">
        <f t="shared" si="21"/>
        <v>139.79999999999998</v>
      </c>
      <c r="AA116" s="138">
        <f t="shared" si="22"/>
        <v>6011.4000000000005</v>
      </c>
      <c r="AB116" s="139">
        <f t="shared" si="16"/>
        <v>338.4</v>
      </c>
      <c r="AC116" s="140">
        <f t="shared" si="17"/>
        <v>406.08</v>
      </c>
      <c r="AD116" s="141">
        <f t="shared" si="18"/>
        <v>5640</v>
      </c>
      <c r="AE116" s="142">
        <f t="shared" si="19"/>
        <v>6768</v>
      </c>
      <c r="AF116" s="66"/>
      <c r="AG116" s="66"/>
      <c r="AH116" s="116"/>
      <c r="AI116" s="116"/>
      <c r="AJ116" s="117">
        <v>43</v>
      </c>
      <c r="AK116" s="118">
        <v>5640</v>
      </c>
    </row>
    <row r="117" spans="1:37" ht="15" customHeight="1">
      <c r="A117" s="119" t="s">
        <v>22</v>
      </c>
      <c r="B117" s="120" t="s">
        <v>24</v>
      </c>
      <c r="C117" s="121">
        <v>4500</v>
      </c>
      <c r="D117" s="121">
        <v>1000</v>
      </c>
      <c r="E117" s="121">
        <v>70</v>
      </c>
      <c r="F117" s="122" t="s">
        <v>329</v>
      </c>
      <c r="G117" s="123" t="s">
        <v>330</v>
      </c>
      <c r="H117" s="124" t="s">
        <v>131</v>
      </c>
      <c r="I117" s="125" t="s">
        <v>132</v>
      </c>
      <c r="J117" s="126"/>
      <c r="K117" s="126"/>
      <c r="L117" s="127"/>
      <c r="M117" s="127"/>
      <c r="N117" s="128"/>
      <c r="O117" s="129">
        <v>1</v>
      </c>
      <c r="P117" s="130">
        <f t="shared" ref="P117:P180" si="23">O117*C117*D117/1000000</f>
        <v>4.5</v>
      </c>
      <c r="Q117" s="131">
        <f t="shared" ref="Q117:Q180" si="24">P117*E117/1000</f>
        <v>0.315</v>
      </c>
      <c r="R117" s="132">
        <f t="shared" ref="R117:R180" si="25">Q117*AJ117</f>
        <v>13.545</v>
      </c>
      <c r="S117" s="133"/>
      <c r="T117" s="130"/>
      <c r="U117" s="131"/>
      <c r="V117" s="130"/>
      <c r="W117" s="145" t="s">
        <v>149</v>
      </c>
      <c r="X117" s="135">
        <v>443</v>
      </c>
      <c r="Y117" s="136">
        <f t="shared" si="20"/>
        <v>1993.5</v>
      </c>
      <c r="Z117" s="137">
        <f t="shared" si="21"/>
        <v>139.54499999999999</v>
      </c>
      <c r="AA117" s="138">
        <f t="shared" si="22"/>
        <v>6000.4350000000004</v>
      </c>
      <c r="AB117" s="139">
        <f t="shared" ref="AB117:AB180" si="26">ROUND(AD117*E117/1000,2)</f>
        <v>383.6</v>
      </c>
      <c r="AC117" s="140">
        <f t="shared" si="17"/>
        <v>460.32</v>
      </c>
      <c r="AD117" s="141">
        <f t="shared" si="18"/>
        <v>5480</v>
      </c>
      <c r="AE117" s="142">
        <f t="shared" si="19"/>
        <v>6576</v>
      </c>
      <c r="AF117" s="66"/>
      <c r="AG117" s="66"/>
      <c r="AH117" s="116"/>
      <c r="AI117" s="116"/>
      <c r="AJ117" s="117">
        <v>43</v>
      </c>
      <c r="AK117" s="118">
        <v>5480</v>
      </c>
    </row>
    <row r="118" spans="1:37" ht="15" customHeight="1">
      <c r="A118" s="119" t="s">
        <v>22</v>
      </c>
      <c r="B118" s="120" t="s">
        <v>24</v>
      </c>
      <c r="C118" s="144">
        <v>4500</v>
      </c>
      <c r="D118" s="144">
        <v>1000</v>
      </c>
      <c r="E118" s="121">
        <v>80</v>
      </c>
      <c r="F118" s="122" t="s">
        <v>331</v>
      </c>
      <c r="G118" s="123" t="s">
        <v>332</v>
      </c>
      <c r="H118" s="124" t="s">
        <v>131</v>
      </c>
      <c r="I118" s="125" t="s">
        <v>132</v>
      </c>
      <c r="J118" s="126"/>
      <c r="K118" s="126"/>
      <c r="L118" s="127"/>
      <c r="M118" s="127"/>
      <c r="N118" s="128"/>
      <c r="O118" s="129">
        <v>1</v>
      </c>
      <c r="P118" s="130">
        <f t="shared" si="23"/>
        <v>4.5</v>
      </c>
      <c r="Q118" s="131">
        <f t="shared" si="24"/>
        <v>0.36</v>
      </c>
      <c r="R118" s="132">
        <f t="shared" si="25"/>
        <v>15.479999999999999</v>
      </c>
      <c r="S118" s="133"/>
      <c r="T118" s="130"/>
      <c r="U118" s="131"/>
      <c r="V118" s="130"/>
      <c r="W118" s="145" t="s">
        <v>149</v>
      </c>
      <c r="X118" s="135">
        <v>388</v>
      </c>
      <c r="Y118" s="136">
        <f t="shared" si="20"/>
        <v>1746</v>
      </c>
      <c r="Z118" s="137">
        <f t="shared" si="21"/>
        <v>139.68</v>
      </c>
      <c r="AA118" s="138">
        <f t="shared" si="22"/>
        <v>6006.24</v>
      </c>
      <c r="AB118" s="139">
        <f t="shared" si="26"/>
        <v>425.6</v>
      </c>
      <c r="AC118" s="140">
        <f t="shared" si="17"/>
        <v>510.72</v>
      </c>
      <c r="AD118" s="141">
        <f t="shared" si="18"/>
        <v>5320</v>
      </c>
      <c r="AE118" s="142">
        <f t="shared" si="19"/>
        <v>6384</v>
      </c>
      <c r="AF118" s="66"/>
      <c r="AG118" s="66"/>
      <c r="AH118" s="116"/>
      <c r="AI118" s="116"/>
      <c r="AJ118" s="117">
        <v>43</v>
      </c>
      <c r="AK118" s="118">
        <v>5320</v>
      </c>
    </row>
    <row r="119" spans="1:37" ht="15" customHeight="1">
      <c r="A119" s="151" t="s">
        <v>22</v>
      </c>
      <c r="B119" s="152" t="s">
        <v>24</v>
      </c>
      <c r="C119" s="153">
        <v>4500</v>
      </c>
      <c r="D119" s="153">
        <v>1000</v>
      </c>
      <c r="E119" s="154">
        <v>90</v>
      </c>
      <c r="F119" s="155" t="s">
        <v>333</v>
      </c>
      <c r="G119" s="156" t="s">
        <v>334</v>
      </c>
      <c r="H119" s="157" t="s">
        <v>131</v>
      </c>
      <c r="I119" s="158" t="s">
        <v>132</v>
      </c>
      <c r="J119" s="159"/>
      <c r="K119" s="159"/>
      <c r="L119" s="160"/>
      <c r="M119" s="160"/>
      <c r="N119" s="161"/>
      <c r="O119" s="162">
        <v>1</v>
      </c>
      <c r="P119" s="163">
        <f t="shared" si="23"/>
        <v>4.5</v>
      </c>
      <c r="Q119" s="164">
        <f t="shared" si="24"/>
        <v>0.40500000000000003</v>
      </c>
      <c r="R119" s="165">
        <f t="shared" si="25"/>
        <v>17.415000000000003</v>
      </c>
      <c r="S119" s="166"/>
      <c r="T119" s="163"/>
      <c r="U119" s="164"/>
      <c r="V119" s="163"/>
      <c r="W119" s="167" t="s">
        <v>149</v>
      </c>
      <c r="X119" s="168">
        <v>345</v>
      </c>
      <c r="Y119" s="169">
        <f t="shared" si="20"/>
        <v>1552.5</v>
      </c>
      <c r="Z119" s="170">
        <f t="shared" si="21"/>
        <v>139.72500000000002</v>
      </c>
      <c r="AA119" s="171">
        <f t="shared" si="22"/>
        <v>6008.1750000000011</v>
      </c>
      <c r="AB119" s="172">
        <f t="shared" si="26"/>
        <v>475.2</v>
      </c>
      <c r="AC119" s="173">
        <f t="shared" si="17"/>
        <v>570.24</v>
      </c>
      <c r="AD119" s="174">
        <f t="shared" si="18"/>
        <v>5280</v>
      </c>
      <c r="AE119" s="175">
        <f t="shared" si="19"/>
        <v>6336</v>
      </c>
      <c r="AF119" s="66"/>
      <c r="AG119" s="66"/>
      <c r="AH119" s="116"/>
      <c r="AI119" s="116"/>
      <c r="AJ119" s="176">
        <v>43</v>
      </c>
      <c r="AK119" s="177">
        <v>5280</v>
      </c>
    </row>
    <row r="120" spans="1:37" ht="15" customHeight="1">
      <c r="A120" s="178" t="s">
        <v>25</v>
      </c>
      <c r="B120" s="179" t="s">
        <v>26</v>
      </c>
      <c r="C120" s="180">
        <v>1000</v>
      </c>
      <c r="D120" s="180">
        <v>600</v>
      </c>
      <c r="E120" s="180">
        <v>30</v>
      </c>
      <c r="F120" s="181" t="s">
        <v>335</v>
      </c>
      <c r="G120" s="182" t="s">
        <v>336</v>
      </c>
      <c r="H120" s="183" t="s">
        <v>337</v>
      </c>
      <c r="I120" s="184" t="s">
        <v>132</v>
      </c>
      <c r="J120" s="185"/>
      <c r="K120" s="185"/>
      <c r="L120" s="186" t="s">
        <v>132</v>
      </c>
      <c r="M120" s="186"/>
      <c r="N120" s="187"/>
      <c r="O120" s="188">
        <v>10</v>
      </c>
      <c r="P120" s="189">
        <f t="shared" si="23"/>
        <v>6</v>
      </c>
      <c r="Q120" s="190">
        <f t="shared" si="24"/>
        <v>0.18</v>
      </c>
      <c r="R120" s="191">
        <f t="shared" si="25"/>
        <v>19.8</v>
      </c>
      <c r="S120" s="192"/>
      <c r="T120" s="189"/>
      <c r="U120" s="190"/>
      <c r="V120" s="189"/>
      <c r="W120" s="236" t="s">
        <v>136</v>
      </c>
      <c r="X120" s="194">
        <v>1</v>
      </c>
      <c r="Y120" s="195">
        <f t="shared" ref="Y120:Y183" si="27">IF($H120="пач./пал.",$X120*T120,$X120*P120)</f>
        <v>6</v>
      </c>
      <c r="Z120" s="196">
        <f t="shared" ref="Z120:Z183" si="28">IF($H120="пач./пал.",$X120*U120,$X120*Q120)</f>
        <v>0.18</v>
      </c>
      <c r="AA120" s="197">
        <f t="shared" ref="AA120:AA183" si="29">IF($H120="пач./пал.",$X120*V120,$X120*R120)</f>
        <v>19.8</v>
      </c>
      <c r="AB120" s="198">
        <f t="shared" si="26"/>
        <v>211.2</v>
      </c>
      <c r="AC120" s="199">
        <f t="shared" si="17"/>
        <v>253.44</v>
      </c>
      <c r="AD120" s="200">
        <f t="shared" si="18"/>
        <v>7040</v>
      </c>
      <c r="AE120" s="201">
        <f t="shared" si="19"/>
        <v>8448</v>
      </c>
      <c r="AF120" s="66"/>
      <c r="AG120" s="66"/>
      <c r="AH120" s="116"/>
      <c r="AI120" s="116"/>
      <c r="AJ120" s="202">
        <v>110</v>
      </c>
      <c r="AK120" s="237">
        <v>7040</v>
      </c>
    </row>
    <row r="121" spans="1:37" ht="15" customHeight="1">
      <c r="A121" s="119" t="s">
        <v>25</v>
      </c>
      <c r="B121" s="120" t="s">
        <v>26</v>
      </c>
      <c r="C121" s="144">
        <v>1000</v>
      </c>
      <c r="D121" s="144">
        <v>600</v>
      </c>
      <c r="E121" s="121">
        <v>40</v>
      </c>
      <c r="F121" s="122" t="s">
        <v>338</v>
      </c>
      <c r="G121" s="123" t="s">
        <v>339</v>
      </c>
      <c r="H121" s="124" t="s">
        <v>337</v>
      </c>
      <c r="I121" s="125" t="s">
        <v>132</v>
      </c>
      <c r="J121" s="126"/>
      <c r="K121" s="126"/>
      <c r="L121" s="127" t="s">
        <v>132</v>
      </c>
      <c r="M121" s="127"/>
      <c r="N121" s="128"/>
      <c r="O121" s="129">
        <v>8</v>
      </c>
      <c r="P121" s="130">
        <f t="shared" si="23"/>
        <v>4.8</v>
      </c>
      <c r="Q121" s="131">
        <f t="shared" si="24"/>
        <v>0.192</v>
      </c>
      <c r="R121" s="132">
        <f t="shared" si="25"/>
        <v>21.12</v>
      </c>
      <c r="S121" s="133"/>
      <c r="T121" s="130"/>
      <c r="U121" s="131"/>
      <c r="V121" s="130"/>
      <c r="W121" s="145" t="s">
        <v>149</v>
      </c>
      <c r="X121" s="135">
        <v>285</v>
      </c>
      <c r="Y121" s="136">
        <f t="shared" si="27"/>
        <v>1368</v>
      </c>
      <c r="Z121" s="137">
        <f t="shared" si="28"/>
        <v>54.72</v>
      </c>
      <c r="AA121" s="138">
        <f t="shared" si="29"/>
        <v>6019.2000000000007</v>
      </c>
      <c r="AB121" s="139">
        <f t="shared" si="26"/>
        <v>284</v>
      </c>
      <c r="AC121" s="140">
        <f t="shared" si="17"/>
        <v>340.8</v>
      </c>
      <c r="AD121" s="141">
        <f t="shared" si="18"/>
        <v>7100</v>
      </c>
      <c r="AE121" s="142">
        <f t="shared" si="19"/>
        <v>8520</v>
      </c>
      <c r="AF121" s="66"/>
      <c r="AG121" s="66"/>
      <c r="AH121" s="116"/>
      <c r="AI121" s="116"/>
      <c r="AJ121" s="117">
        <v>110</v>
      </c>
      <c r="AK121" s="238">
        <v>7100</v>
      </c>
    </row>
    <row r="122" spans="1:37" ht="15" customHeight="1">
      <c r="A122" s="119" t="s">
        <v>25</v>
      </c>
      <c r="B122" s="120" t="s">
        <v>26</v>
      </c>
      <c r="C122" s="144">
        <v>1000</v>
      </c>
      <c r="D122" s="144">
        <v>600</v>
      </c>
      <c r="E122" s="121">
        <v>50</v>
      </c>
      <c r="F122" s="122" t="s">
        <v>340</v>
      </c>
      <c r="G122" s="123" t="s">
        <v>341</v>
      </c>
      <c r="H122" s="124" t="s">
        <v>337</v>
      </c>
      <c r="I122" s="125" t="s">
        <v>132</v>
      </c>
      <c r="J122" s="126"/>
      <c r="K122" s="126"/>
      <c r="L122" s="127" t="s">
        <v>132</v>
      </c>
      <c r="M122" s="127"/>
      <c r="N122" s="128"/>
      <c r="O122" s="129">
        <v>6</v>
      </c>
      <c r="P122" s="130">
        <f t="shared" si="23"/>
        <v>3.6</v>
      </c>
      <c r="Q122" s="131">
        <f t="shared" si="24"/>
        <v>0.18</v>
      </c>
      <c r="R122" s="132">
        <f t="shared" si="25"/>
        <v>19.8</v>
      </c>
      <c r="S122" s="133"/>
      <c r="T122" s="130"/>
      <c r="U122" s="131"/>
      <c r="V122" s="130"/>
      <c r="W122" s="134" t="s">
        <v>136</v>
      </c>
      <c r="X122" s="135">
        <v>1</v>
      </c>
      <c r="Y122" s="136">
        <f t="shared" si="27"/>
        <v>3.6</v>
      </c>
      <c r="Z122" s="137">
        <f t="shared" si="28"/>
        <v>0.18</v>
      </c>
      <c r="AA122" s="138">
        <f t="shared" si="29"/>
        <v>19.8</v>
      </c>
      <c r="AB122" s="139">
        <f t="shared" si="26"/>
        <v>352</v>
      </c>
      <c r="AC122" s="140">
        <f t="shared" si="17"/>
        <v>422.4</v>
      </c>
      <c r="AD122" s="141">
        <f t="shared" si="18"/>
        <v>7040</v>
      </c>
      <c r="AE122" s="142">
        <f t="shared" si="19"/>
        <v>8448</v>
      </c>
      <c r="AF122" s="66"/>
      <c r="AG122" s="66"/>
      <c r="AH122" s="116"/>
      <c r="AI122" s="116"/>
      <c r="AJ122" s="117">
        <v>110</v>
      </c>
      <c r="AK122" s="238">
        <v>7040</v>
      </c>
    </row>
    <row r="123" spans="1:37" ht="15" customHeight="1">
      <c r="A123" s="119" t="s">
        <v>25</v>
      </c>
      <c r="B123" s="120" t="s">
        <v>26</v>
      </c>
      <c r="C123" s="144">
        <v>1000</v>
      </c>
      <c r="D123" s="144">
        <v>600</v>
      </c>
      <c r="E123" s="121">
        <v>60</v>
      </c>
      <c r="F123" s="122" t="s">
        <v>342</v>
      </c>
      <c r="G123" s="123" t="s">
        <v>343</v>
      </c>
      <c r="H123" s="124" t="s">
        <v>337</v>
      </c>
      <c r="I123" s="125" t="s">
        <v>132</v>
      </c>
      <c r="J123" s="126"/>
      <c r="K123" s="126"/>
      <c r="L123" s="127" t="s">
        <v>132</v>
      </c>
      <c r="M123" s="127"/>
      <c r="N123" s="128"/>
      <c r="O123" s="129">
        <v>4</v>
      </c>
      <c r="P123" s="130">
        <f t="shared" si="23"/>
        <v>2.4</v>
      </c>
      <c r="Q123" s="131">
        <f t="shared" si="24"/>
        <v>0.14399999999999999</v>
      </c>
      <c r="R123" s="132">
        <f t="shared" si="25"/>
        <v>15.839999999999998</v>
      </c>
      <c r="S123" s="133"/>
      <c r="T123" s="130"/>
      <c r="U123" s="131"/>
      <c r="V123" s="130"/>
      <c r="W123" s="145" t="s">
        <v>149</v>
      </c>
      <c r="X123" s="135">
        <v>379</v>
      </c>
      <c r="Y123" s="136">
        <f t="shared" si="27"/>
        <v>909.6</v>
      </c>
      <c r="Z123" s="137">
        <f t="shared" si="28"/>
        <v>54.575999999999993</v>
      </c>
      <c r="AA123" s="138">
        <f t="shared" si="29"/>
        <v>6003.36</v>
      </c>
      <c r="AB123" s="139">
        <f t="shared" si="26"/>
        <v>426</v>
      </c>
      <c r="AC123" s="140">
        <f t="shared" si="17"/>
        <v>511.2</v>
      </c>
      <c r="AD123" s="141">
        <f t="shared" si="18"/>
        <v>7100</v>
      </c>
      <c r="AE123" s="142">
        <f t="shared" si="19"/>
        <v>8520</v>
      </c>
      <c r="AF123" s="66"/>
      <c r="AG123" s="66"/>
      <c r="AH123" s="116"/>
      <c r="AI123" s="116"/>
      <c r="AJ123" s="117">
        <v>110</v>
      </c>
      <c r="AK123" s="238">
        <v>7100</v>
      </c>
    </row>
    <row r="124" spans="1:37" ht="15" customHeight="1">
      <c r="A124" s="119" t="s">
        <v>25</v>
      </c>
      <c r="B124" s="120" t="s">
        <v>26</v>
      </c>
      <c r="C124" s="144">
        <v>1000</v>
      </c>
      <c r="D124" s="144">
        <v>600</v>
      </c>
      <c r="E124" s="121">
        <v>70</v>
      </c>
      <c r="F124" s="122" t="s">
        <v>344</v>
      </c>
      <c r="G124" s="123" t="s">
        <v>345</v>
      </c>
      <c r="H124" s="124" t="s">
        <v>337</v>
      </c>
      <c r="I124" s="125" t="s">
        <v>132</v>
      </c>
      <c r="J124" s="126"/>
      <c r="K124" s="126"/>
      <c r="L124" s="127" t="s">
        <v>132</v>
      </c>
      <c r="M124" s="127"/>
      <c r="N124" s="128"/>
      <c r="O124" s="129">
        <v>4</v>
      </c>
      <c r="P124" s="130">
        <f t="shared" si="23"/>
        <v>2.4</v>
      </c>
      <c r="Q124" s="131">
        <f t="shared" si="24"/>
        <v>0.16800000000000001</v>
      </c>
      <c r="R124" s="132">
        <f t="shared" si="25"/>
        <v>18.48</v>
      </c>
      <c r="S124" s="133"/>
      <c r="T124" s="130"/>
      <c r="U124" s="131"/>
      <c r="V124" s="130"/>
      <c r="W124" s="145" t="s">
        <v>149</v>
      </c>
      <c r="X124" s="135">
        <v>325</v>
      </c>
      <c r="Y124" s="136">
        <f t="shared" si="27"/>
        <v>780</v>
      </c>
      <c r="Z124" s="137">
        <f t="shared" si="28"/>
        <v>54.6</v>
      </c>
      <c r="AA124" s="138">
        <f t="shared" si="29"/>
        <v>6006</v>
      </c>
      <c r="AB124" s="139">
        <f t="shared" si="26"/>
        <v>497</v>
      </c>
      <c r="AC124" s="140">
        <f t="shared" si="17"/>
        <v>596.4</v>
      </c>
      <c r="AD124" s="141">
        <f t="shared" si="18"/>
        <v>7100</v>
      </c>
      <c r="AE124" s="142">
        <f t="shared" si="19"/>
        <v>8520</v>
      </c>
      <c r="AF124" s="66"/>
      <c r="AG124" s="66"/>
      <c r="AH124" s="116"/>
      <c r="AI124" s="116"/>
      <c r="AJ124" s="117">
        <v>110</v>
      </c>
      <c r="AK124" s="238">
        <v>7100</v>
      </c>
    </row>
    <row r="125" spans="1:37" ht="15" customHeight="1">
      <c r="A125" s="119" t="s">
        <v>25</v>
      </c>
      <c r="B125" s="120" t="s">
        <v>26</v>
      </c>
      <c r="C125" s="144">
        <v>1000</v>
      </c>
      <c r="D125" s="144">
        <v>600</v>
      </c>
      <c r="E125" s="121">
        <v>80</v>
      </c>
      <c r="F125" s="122" t="s">
        <v>346</v>
      </c>
      <c r="G125" s="123" t="s">
        <v>347</v>
      </c>
      <c r="H125" s="124" t="s">
        <v>337</v>
      </c>
      <c r="I125" s="125" t="s">
        <v>132</v>
      </c>
      <c r="J125" s="126"/>
      <c r="K125" s="126"/>
      <c r="L125" s="127" t="s">
        <v>132</v>
      </c>
      <c r="M125" s="127"/>
      <c r="N125" s="128"/>
      <c r="O125" s="129">
        <v>4</v>
      </c>
      <c r="P125" s="130">
        <f t="shared" si="23"/>
        <v>2.4</v>
      </c>
      <c r="Q125" s="131">
        <f t="shared" si="24"/>
        <v>0.192</v>
      </c>
      <c r="R125" s="132">
        <f t="shared" si="25"/>
        <v>21.12</v>
      </c>
      <c r="S125" s="133"/>
      <c r="T125" s="130"/>
      <c r="U125" s="131"/>
      <c r="V125" s="130"/>
      <c r="W125" s="145" t="s">
        <v>149</v>
      </c>
      <c r="X125" s="135">
        <v>285</v>
      </c>
      <c r="Y125" s="136">
        <f t="shared" si="27"/>
        <v>684</v>
      </c>
      <c r="Z125" s="137">
        <f t="shared" si="28"/>
        <v>54.72</v>
      </c>
      <c r="AA125" s="138">
        <f t="shared" si="29"/>
        <v>6019.2000000000007</v>
      </c>
      <c r="AB125" s="139">
        <f t="shared" si="26"/>
        <v>568</v>
      </c>
      <c r="AC125" s="140">
        <f t="shared" si="17"/>
        <v>681.6</v>
      </c>
      <c r="AD125" s="141">
        <f t="shared" si="18"/>
        <v>7100</v>
      </c>
      <c r="AE125" s="142">
        <f t="shared" si="19"/>
        <v>8520</v>
      </c>
      <c r="AF125" s="66"/>
      <c r="AG125" s="66"/>
      <c r="AH125" s="116"/>
      <c r="AI125" s="116"/>
      <c r="AJ125" s="117">
        <v>110</v>
      </c>
      <c r="AK125" s="238">
        <v>7100</v>
      </c>
    </row>
    <row r="126" spans="1:37" ht="15" customHeight="1">
      <c r="A126" s="119" t="s">
        <v>25</v>
      </c>
      <c r="B126" s="120" t="s">
        <v>26</v>
      </c>
      <c r="C126" s="144">
        <v>1000</v>
      </c>
      <c r="D126" s="144">
        <v>600</v>
      </c>
      <c r="E126" s="121">
        <v>90</v>
      </c>
      <c r="F126" s="122" t="s">
        <v>348</v>
      </c>
      <c r="G126" s="123" t="s">
        <v>349</v>
      </c>
      <c r="H126" s="124" t="s">
        <v>337</v>
      </c>
      <c r="I126" s="125" t="s">
        <v>132</v>
      </c>
      <c r="J126" s="126"/>
      <c r="K126" s="126"/>
      <c r="L126" s="127" t="s">
        <v>132</v>
      </c>
      <c r="M126" s="127"/>
      <c r="N126" s="128"/>
      <c r="O126" s="129">
        <v>4</v>
      </c>
      <c r="P126" s="130">
        <f t="shared" si="23"/>
        <v>2.4</v>
      </c>
      <c r="Q126" s="131">
        <f t="shared" si="24"/>
        <v>0.216</v>
      </c>
      <c r="R126" s="132">
        <f t="shared" si="25"/>
        <v>23.759999999999998</v>
      </c>
      <c r="S126" s="133"/>
      <c r="T126" s="130"/>
      <c r="U126" s="131"/>
      <c r="V126" s="130"/>
      <c r="W126" s="145" t="s">
        <v>149</v>
      </c>
      <c r="X126" s="135">
        <v>253</v>
      </c>
      <c r="Y126" s="136">
        <f t="shared" si="27"/>
        <v>607.19999999999993</v>
      </c>
      <c r="Z126" s="137">
        <f t="shared" si="28"/>
        <v>54.647999999999996</v>
      </c>
      <c r="AA126" s="138">
        <f t="shared" si="29"/>
        <v>6011.28</v>
      </c>
      <c r="AB126" s="139">
        <f t="shared" si="26"/>
        <v>639</v>
      </c>
      <c r="AC126" s="140">
        <f t="shared" si="17"/>
        <v>766.8</v>
      </c>
      <c r="AD126" s="141">
        <f t="shared" si="18"/>
        <v>7100</v>
      </c>
      <c r="AE126" s="142">
        <f t="shared" si="19"/>
        <v>8520</v>
      </c>
      <c r="AF126" s="66"/>
      <c r="AG126" s="66"/>
      <c r="AH126" s="116"/>
      <c r="AI126" s="116"/>
      <c r="AJ126" s="117">
        <v>110</v>
      </c>
      <c r="AK126" s="238">
        <v>7100</v>
      </c>
    </row>
    <row r="127" spans="1:37" ht="15" customHeight="1">
      <c r="A127" s="119" t="s">
        <v>25</v>
      </c>
      <c r="B127" s="120" t="s">
        <v>26</v>
      </c>
      <c r="C127" s="144">
        <v>1000</v>
      </c>
      <c r="D127" s="144">
        <v>600</v>
      </c>
      <c r="E127" s="121">
        <v>100</v>
      </c>
      <c r="F127" s="122" t="s">
        <v>350</v>
      </c>
      <c r="G127" s="123" t="s">
        <v>351</v>
      </c>
      <c r="H127" s="124" t="s">
        <v>337</v>
      </c>
      <c r="I127" s="125" t="s">
        <v>132</v>
      </c>
      <c r="J127" s="126"/>
      <c r="K127" s="126"/>
      <c r="L127" s="127" t="s">
        <v>132</v>
      </c>
      <c r="M127" s="127"/>
      <c r="N127" s="128"/>
      <c r="O127" s="129">
        <v>3</v>
      </c>
      <c r="P127" s="130">
        <f t="shared" si="23"/>
        <v>1.8</v>
      </c>
      <c r="Q127" s="131">
        <f t="shared" si="24"/>
        <v>0.18</v>
      </c>
      <c r="R127" s="132">
        <f t="shared" si="25"/>
        <v>19.8</v>
      </c>
      <c r="S127" s="133"/>
      <c r="T127" s="130"/>
      <c r="U127" s="131"/>
      <c r="V127" s="130"/>
      <c r="W127" s="143" t="s">
        <v>133</v>
      </c>
      <c r="X127" s="135">
        <v>228</v>
      </c>
      <c r="Y127" s="136">
        <f t="shared" si="27"/>
        <v>410.40000000000003</v>
      </c>
      <c r="Z127" s="137">
        <f t="shared" si="28"/>
        <v>41.04</v>
      </c>
      <c r="AA127" s="138">
        <f t="shared" si="29"/>
        <v>4514.4000000000005</v>
      </c>
      <c r="AB127" s="139">
        <f t="shared" si="26"/>
        <v>704</v>
      </c>
      <c r="AC127" s="140">
        <f t="shared" si="17"/>
        <v>844.8</v>
      </c>
      <c r="AD127" s="141">
        <f t="shared" si="18"/>
        <v>7040</v>
      </c>
      <c r="AE127" s="142">
        <f t="shared" si="19"/>
        <v>8448</v>
      </c>
      <c r="AF127" s="66"/>
      <c r="AG127" s="66"/>
      <c r="AH127" s="116"/>
      <c r="AI127" s="116"/>
      <c r="AJ127" s="117">
        <v>110</v>
      </c>
      <c r="AK127" s="238">
        <v>7040</v>
      </c>
    </row>
    <row r="128" spans="1:37" ht="15" customHeight="1">
      <c r="A128" s="119" t="s">
        <v>25</v>
      </c>
      <c r="B128" s="120" t="s">
        <v>26</v>
      </c>
      <c r="C128" s="144">
        <v>1000</v>
      </c>
      <c r="D128" s="144">
        <v>600</v>
      </c>
      <c r="E128" s="121">
        <v>110</v>
      </c>
      <c r="F128" s="122" t="s">
        <v>352</v>
      </c>
      <c r="G128" s="123" t="s">
        <v>353</v>
      </c>
      <c r="H128" s="124" t="s">
        <v>337</v>
      </c>
      <c r="I128" s="125" t="s">
        <v>132</v>
      </c>
      <c r="J128" s="126"/>
      <c r="K128" s="126"/>
      <c r="L128" s="127" t="s">
        <v>132</v>
      </c>
      <c r="M128" s="127"/>
      <c r="N128" s="128"/>
      <c r="O128" s="129">
        <v>3</v>
      </c>
      <c r="P128" s="130">
        <f t="shared" si="23"/>
        <v>1.8</v>
      </c>
      <c r="Q128" s="131">
        <f t="shared" si="24"/>
        <v>0.19800000000000001</v>
      </c>
      <c r="R128" s="132">
        <f t="shared" si="25"/>
        <v>21.78</v>
      </c>
      <c r="S128" s="133"/>
      <c r="T128" s="130"/>
      <c r="U128" s="131"/>
      <c r="V128" s="130"/>
      <c r="W128" s="145" t="s">
        <v>149</v>
      </c>
      <c r="X128" s="135">
        <v>276</v>
      </c>
      <c r="Y128" s="136">
        <f t="shared" si="27"/>
        <v>496.8</v>
      </c>
      <c r="Z128" s="137">
        <f t="shared" si="28"/>
        <v>54.648000000000003</v>
      </c>
      <c r="AA128" s="138">
        <f t="shared" si="29"/>
        <v>6011.2800000000007</v>
      </c>
      <c r="AB128" s="139">
        <f t="shared" si="26"/>
        <v>781</v>
      </c>
      <c r="AC128" s="140">
        <f t="shared" si="17"/>
        <v>937.2</v>
      </c>
      <c r="AD128" s="141">
        <f t="shared" si="18"/>
        <v>7100</v>
      </c>
      <c r="AE128" s="142">
        <f t="shared" si="19"/>
        <v>8520</v>
      </c>
      <c r="AF128" s="66"/>
      <c r="AG128" s="66"/>
      <c r="AH128" s="116"/>
      <c r="AI128" s="116"/>
      <c r="AJ128" s="117">
        <v>110</v>
      </c>
      <c r="AK128" s="238">
        <v>7100</v>
      </c>
    </row>
    <row r="129" spans="1:37" ht="15" customHeight="1">
      <c r="A129" s="119" t="s">
        <v>25</v>
      </c>
      <c r="B129" s="120" t="s">
        <v>26</v>
      </c>
      <c r="C129" s="144">
        <v>1000</v>
      </c>
      <c r="D129" s="144">
        <v>600</v>
      </c>
      <c r="E129" s="121">
        <v>120</v>
      </c>
      <c r="F129" s="122" t="s">
        <v>354</v>
      </c>
      <c r="G129" s="123" t="s">
        <v>355</v>
      </c>
      <c r="H129" s="124" t="s">
        <v>337</v>
      </c>
      <c r="I129" s="125" t="s">
        <v>132</v>
      </c>
      <c r="J129" s="126"/>
      <c r="K129" s="126"/>
      <c r="L129" s="127" t="s">
        <v>132</v>
      </c>
      <c r="M129" s="127"/>
      <c r="N129" s="128"/>
      <c r="O129" s="129">
        <v>2</v>
      </c>
      <c r="P129" s="130">
        <f t="shared" si="23"/>
        <v>1.2</v>
      </c>
      <c r="Q129" s="131">
        <f t="shared" si="24"/>
        <v>0.14399999999999999</v>
      </c>
      <c r="R129" s="132">
        <f t="shared" si="25"/>
        <v>15.839999999999998</v>
      </c>
      <c r="S129" s="133"/>
      <c r="T129" s="130"/>
      <c r="U129" s="131"/>
      <c r="V129" s="130"/>
      <c r="W129" s="145" t="s">
        <v>149</v>
      </c>
      <c r="X129" s="135">
        <v>379</v>
      </c>
      <c r="Y129" s="136">
        <f t="shared" si="27"/>
        <v>454.8</v>
      </c>
      <c r="Z129" s="137">
        <f t="shared" si="28"/>
        <v>54.575999999999993</v>
      </c>
      <c r="AA129" s="138">
        <f t="shared" si="29"/>
        <v>6003.36</v>
      </c>
      <c r="AB129" s="139">
        <f t="shared" si="26"/>
        <v>852</v>
      </c>
      <c r="AC129" s="140">
        <f t="shared" si="17"/>
        <v>1022.4</v>
      </c>
      <c r="AD129" s="141">
        <f t="shared" si="18"/>
        <v>7100</v>
      </c>
      <c r="AE129" s="142">
        <f t="shared" si="19"/>
        <v>8520</v>
      </c>
      <c r="AF129" s="66"/>
      <c r="AG129" s="66"/>
      <c r="AH129" s="116"/>
      <c r="AI129" s="116"/>
      <c r="AJ129" s="117">
        <v>110</v>
      </c>
      <c r="AK129" s="238">
        <v>7100</v>
      </c>
    </row>
    <row r="130" spans="1:37" ht="15" customHeight="1">
      <c r="A130" s="119" t="s">
        <v>25</v>
      </c>
      <c r="B130" s="120" t="s">
        <v>26</v>
      </c>
      <c r="C130" s="144">
        <v>1000</v>
      </c>
      <c r="D130" s="144">
        <v>600</v>
      </c>
      <c r="E130" s="121">
        <v>130</v>
      </c>
      <c r="F130" s="122" t="s">
        <v>356</v>
      </c>
      <c r="G130" s="123" t="s">
        <v>357</v>
      </c>
      <c r="H130" s="124" t="s">
        <v>337</v>
      </c>
      <c r="I130" s="125" t="s">
        <v>132</v>
      </c>
      <c r="J130" s="126"/>
      <c r="K130" s="126"/>
      <c r="L130" s="127" t="s">
        <v>132</v>
      </c>
      <c r="M130" s="127"/>
      <c r="N130" s="128"/>
      <c r="O130" s="129">
        <v>2</v>
      </c>
      <c r="P130" s="130">
        <f t="shared" si="23"/>
        <v>1.2</v>
      </c>
      <c r="Q130" s="131">
        <f t="shared" si="24"/>
        <v>0.156</v>
      </c>
      <c r="R130" s="132">
        <f t="shared" si="25"/>
        <v>17.16</v>
      </c>
      <c r="S130" s="133"/>
      <c r="T130" s="130"/>
      <c r="U130" s="131"/>
      <c r="V130" s="130"/>
      <c r="W130" s="145" t="s">
        <v>149</v>
      </c>
      <c r="X130" s="135">
        <v>350</v>
      </c>
      <c r="Y130" s="136">
        <f t="shared" si="27"/>
        <v>420</v>
      </c>
      <c r="Z130" s="137">
        <f t="shared" si="28"/>
        <v>54.6</v>
      </c>
      <c r="AA130" s="138">
        <f t="shared" si="29"/>
        <v>6006</v>
      </c>
      <c r="AB130" s="139">
        <f t="shared" si="26"/>
        <v>923</v>
      </c>
      <c r="AC130" s="140">
        <f t="shared" si="17"/>
        <v>1107.5999999999999</v>
      </c>
      <c r="AD130" s="141">
        <f t="shared" si="18"/>
        <v>7100</v>
      </c>
      <c r="AE130" s="142">
        <f t="shared" si="19"/>
        <v>8520</v>
      </c>
      <c r="AF130" s="66"/>
      <c r="AG130" s="66"/>
      <c r="AH130" s="116"/>
      <c r="AI130" s="116"/>
      <c r="AJ130" s="117">
        <v>110</v>
      </c>
      <c r="AK130" s="238">
        <v>7100</v>
      </c>
    </row>
    <row r="131" spans="1:37" ht="15" customHeight="1">
      <c r="A131" s="119" t="s">
        <v>25</v>
      </c>
      <c r="B131" s="120" t="s">
        <v>26</v>
      </c>
      <c r="C131" s="144">
        <v>1000</v>
      </c>
      <c r="D131" s="144">
        <v>600</v>
      </c>
      <c r="E131" s="121">
        <v>140</v>
      </c>
      <c r="F131" s="122" t="s">
        <v>358</v>
      </c>
      <c r="G131" s="123" t="s">
        <v>359</v>
      </c>
      <c r="H131" s="124" t="s">
        <v>337</v>
      </c>
      <c r="I131" s="125" t="s">
        <v>132</v>
      </c>
      <c r="J131" s="126"/>
      <c r="K131" s="126"/>
      <c r="L131" s="127" t="s">
        <v>132</v>
      </c>
      <c r="M131" s="127"/>
      <c r="N131" s="128"/>
      <c r="O131" s="129">
        <v>2</v>
      </c>
      <c r="P131" s="130">
        <f t="shared" si="23"/>
        <v>1.2</v>
      </c>
      <c r="Q131" s="131">
        <f t="shared" si="24"/>
        <v>0.16800000000000001</v>
      </c>
      <c r="R131" s="132">
        <f t="shared" si="25"/>
        <v>18.48</v>
      </c>
      <c r="S131" s="133"/>
      <c r="T131" s="130"/>
      <c r="U131" s="131"/>
      <c r="V131" s="130"/>
      <c r="W131" s="145" t="s">
        <v>149</v>
      </c>
      <c r="X131" s="135">
        <v>325</v>
      </c>
      <c r="Y131" s="136">
        <f t="shared" si="27"/>
        <v>390</v>
      </c>
      <c r="Z131" s="137">
        <f t="shared" si="28"/>
        <v>54.6</v>
      </c>
      <c r="AA131" s="138">
        <f t="shared" si="29"/>
        <v>6006</v>
      </c>
      <c r="AB131" s="139">
        <f t="shared" si="26"/>
        <v>994</v>
      </c>
      <c r="AC131" s="140">
        <f t="shared" si="17"/>
        <v>1192.8</v>
      </c>
      <c r="AD131" s="141">
        <f t="shared" si="18"/>
        <v>7100</v>
      </c>
      <c r="AE131" s="142">
        <f t="shared" si="19"/>
        <v>8520</v>
      </c>
      <c r="AF131" s="66"/>
      <c r="AG131" s="66"/>
      <c r="AH131" s="116"/>
      <c r="AI131" s="116"/>
      <c r="AJ131" s="117">
        <v>110</v>
      </c>
      <c r="AK131" s="238">
        <v>7100</v>
      </c>
    </row>
    <row r="132" spans="1:37" ht="15" customHeight="1">
      <c r="A132" s="119" t="s">
        <v>25</v>
      </c>
      <c r="B132" s="120" t="s">
        <v>26</v>
      </c>
      <c r="C132" s="144">
        <v>1000</v>
      </c>
      <c r="D132" s="144">
        <v>600</v>
      </c>
      <c r="E132" s="121">
        <v>150</v>
      </c>
      <c r="F132" s="122" t="s">
        <v>360</v>
      </c>
      <c r="G132" s="123" t="s">
        <v>361</v>
      </c>
      <c r="H132" s="124" t="s">
        <v>337</v>
      </c>
      <c r="I132" s="125" t="s">
        <v>132</v>
      </c>
      <c r="J132" s="126"/>
      <c r="K132" s="126"/>
      <c r="L132" s="127" t="s">
        <v>132</v>
      </c>
      <c r="M132" s="127"/>
      <c r="N132" s="128"/>
      <c r="O132" s="129">
        <v>2</v>
      </c>
      <c r="P132" s="130">
        <f t="shared" si="23"/>
        <v>1.2</v>
      </c>
      <c r="Q132" s="131">
        <f t="shared" si="24"/>
        <v>0.18</v>
      </c>
      <c r="R132" s="132">
        <f t="shared" si="25"/>
        <v>19.8</v>
      </c>
      <c r="S132" s="133"/>
      <c r="T132" s="130"/>
      <c r="U132" s="131"/>
      <c r="V132" s="130"/>
      <c r="W132" s="145" t="s">
        <v>149</v>
      </c>
      <c r="X132" s="135">
        <v>304</v>
      </c>
      <c r="Y132" s="136">
        <f t="shared" si="27"/>
        <v>364.8</v>
      </c>
      <c r="Z132" s="137">
        <f t="shared" si="28"/>
        <v>54.72</v>
      </c>
      <c r="AA132" s="138">
        <f t="shared" si="29"/>
        <v>6019.2</v>
      </c>
      <c r="AB132" s="139">
        <f t="shared" si="26"/>
        <v>1065</v>
      </c>
      <c r="AC132" s="140">
        <f t="shared" si="17"/>
        <v>1278</v>
      </c>
      <c r="AD132" s="141">
        <f t="shared" si="18"/>
        <v>7100</v>
      </c>
      <c r="AE132" s="142">
        <f t="shared" si="19"/>
        <v>8520</v>
      </c>
      <c r="AF132" s="66"/>
      <c r="AG132" s="66"/>
      <c r="AH132" s="116"/>
      <c r="AI132" s="116"/>
      <c r="AJ132" s="117">
        <v>110</v>
      </c>
      <c r="AK132" s="238">
        <v>7100</v>
      </c>
    </row>
    <row r="133" spans="1:37" ht="15" customHeight="1">
      <c r="A133" s="119" t="s">
        <v>25</v>
      </c>
      <c r="B133" s="120" t="s">
        <v>26</v>
      </c>
      <c r="C133" s="144">
        <v>1000</v>
      </c>
      <c r="D133" s="144">
        <v>600</v>
      </c>
      <c r="E133" s="121">
        <v>160</v>
      </c>
      <c r="F133" s="122" t="s">
        <v>362</v>
      </c>
      <c r="G133" s="123" t="s">
        <v>363</v>
      </c>
      <c r="H133" s="124" t="s">
        <v>337</v>
      </c>
      <c r="I133" s="125" t="s">
        <v>132</v>
      </c>
      <c r="J133" s="126"/>
      <c r="K133" s="126"/>
      <c r="L133" s="127" t="s">
        <v>132</v>
      </c>
      <c r="M133" s="127"/>
      <c r="N133" s="128"/>
      <c r="O133" s="129">
        <v>2</v>
      </c>
      <c r="P133" s="130">
        <f t="shared" si="23"/>
        <v>1.2</v>
      </c>
      <c r="Q133" s="131">
        <f t="shared" si="24"/>
        <v>0.192</v>
      </c>
      <c r="R133" s="132">
        <f t="shared" si="25"/>
        <v>21.12</v>
      </c>
      <c r="S133" s="133"/>
      <c r="T133" s="130"/>
      <c r="U133" s="131"/>
      <c r="V133" s="130"/>
      <c r="W133" s="145" t="s">
        <v>149</v>
      </c>
      <c r="X133" s="135">
        <v>285</v>
      </c>
      <c r="Y133" s="136">
        <f t="shared" si="27"/>
        <v>342</v>
      </c>
      <c r="Z133" s="137">
        <f t="shared" si="28"/>
        <v>54.72</v>
      </c>
      <c r="AA133" s="138">
        <f t="shared" si="29"/>
        <v>6019.2000000000007</v>
      </c>
      <c r="AB133" s="139">
        <f t="shared" si="26"/>
        <v>1136</v>
      </c>
      <c r="AC133" s="140">
        <f t="shared" si="17"/>
        <v>1363.2</v>
      </c>
      <c r="AD133" s="141">
        <f t="shared" si="18"/>
        <v>7100</v>
      </c>
      <c r="AE133" s="142">
        <f t="shared" si="19"/>
        <v>8520</v>
      </c>
      <c r="AF133" s="66"/>
      <c r="AG133" s="66"/>
      <c r="AH133" s="116"/>
      <c r="AI133" s="116"/>
      <c r="AJ133" s="117">
        <v>110</v>
      </c>
      <c r="AK133" s="238">
        <v>7100</v>
      </c>
    </row>
    <row r="134" spans="1:37" ht="15" customHeight="1">
      <c r="A134" s="119" t="s">
        <v>25</v>
      </c>
      <c r="B134" s="120" t="s">
        <v>26</v>
      </c>
      <c r="C134" s="144">
        <v>1000</v>
      </c>
      <c r="D134" s="144">
        <v>600</v>
      </c>
      <c r="E134" s="121">
        <v>170</v>
      </c>
      <c r="F134" s="122" t="s">
        <v>364</v>
      </c>
      <c r="G134" s="123" t="s">
        <v>365</v>
      </c>
      <c r="H134" s="124" t="s">
        <v>337</v>
      </c>
      <c r="I134" s="125" t="s">
        <v>132</v>
      </c>
      <c r="J134" s="126"/>
      <c r="K134" s="126"/>
      <c r="L134" s="127" t="s">
        <v>132</v>
      </c>
      <c r="M134" s="127"/>
      <c r="N134" s="128"/>
      <c r="O134" s="129">
        <v>2</v>
      </c>
      <c r="P134" s="130">
        <f t="shared" si="23"/>
        <v>1.2</v>
      </c>
      <c r="Q134" s="131">
        <f t="shared" si="24"/>
        <v>0.20399999999999999</v>
      </c>
      <c r="R134" s="132">
        <f t="shared" si="25"/>
        <v>22.439999999999998</v>
      </c>
      <c r="S134" s="133"/>
      <c r="T134" s="130"/>
      <c r="U134" s="131"/>
      <c r="V134" s="130"/>
      <c r="W134" s="145" t="s">
        <v>149</v>
      </c>
      <c r="X134" s="135">
        <v>268</v>
      </c>
      <c r="Y134" s="136">
        <f t="shared" si="27"/>
        <v>321.59999999999997</v>
      </c>
      <c r="Z134" s="137">
        <f t="shared" si="28"/>
        <v>54.671999999999997</v>
      </c>
      <c r="AA134" s="138">
        <f t="shared" si="29"/>
        <v>6013.9199999999992</v>
      </c>
      <c r="AB134" s="139">
        <f t="shared" si="26"/>
        <v>1207</v>
      </c>
      <c r="AC134" s="140">
        <f t="shared" si="17"/>
        <v>1448.4</v>
      </c>
      <c r="AD134" s="141">
        <f t="shared" si="18"/>
        <v>7100</v>
      </c>
      <c r="AE134" s="142">
        <f t="shared" si="19"/>
        <v>8520</v>
      </c>
      <c r="AF134" s="66"/>
      <c r="AG134" s="66"/>
      <c r="AH134" s="116"/>
      <c r="AI134" s="116"/>
      <c r="AJ134" s="117">
        <v>110</v>
      </c>
      <c r="AK134" s="238">
        <v>7100</v>
      </c>
    </row>
    <row r="135" spans="1:37" ht="15" customHeight="1">
      <c r="A135" s="119" t="s">
        <v>25</v>
      </c>
      <c r="B135" s="120" t="s">
        <v>26</v>
      </c>
      <c r="C135" s="144">
        <v>1000</v>
      </c>
      <c r="D135" s="144">
        <v>600</v>
      </c>
      <c r="E135" s="121">
        <v>180</v>
      </c>
      <c r="F135" s="122" t="s">
        <v>366</v>
      </c>
      <c r="G135" s="123" t="s">
        <v>367</v>
      </c>
      <c r="H135" s="124" t="s">
        <v>337</v>
      </c>
      <c r="I135" s="125" t="s">
        <v>132</v>
      </c>
      <c r="J135" s="126"/>
      <c r="K135" s="126"/>
      <c r="L135" s="127" t="s">
        <v>132</v>
      </c>
      <c r="M135" s="127"/>
      <c r="N135" s="128"/>
      <c r="O135" s="129">
        <v>2</v>
      </c>
      <c r="P135" s="130">
        <f t="shared" si="23"/>
        <v>1.2</v>
      </c>
      <c r="Q135" s="131">
        <f t="shared" si="24"/>
        <v>0.216</v>
      </c>
      <c r="R135" s="132">
        <f t="shared" si="25"/>
        <v>23.759999999999998</v>
      </c>
      <c r="S135" s="133"/>
      <c r="T135" s="130"/>
      <c r="U135" s="131"/>
      <c r="V135" s="130"/>
      <c r="W135" s="145" t="s">
        <v>149</v>
      </c>
      <c r="X135" s="135">
        <v>253</v>
      </c>
      <c r="Y135" s="136">
        <f t="shared" si="27"/>
        <v>303.59999999999997</v>
      </c>
      <c r="Z135" s="137">
        <f t="shared" si="28"/>
        <v>54.647999999999996</v>
      </c>
      <c r="AA135" s="138">
        <f t="shared" si="29"/>
        <v>6011.28</v>
      </c>
      <c r="AB135" s="139">
        <f t="shared" si="26"/>
        <v>1278</v>
      </c>
      <c r="AC135" s="140">
        <f t="shared" si="17"/>
        <v>1533.6</v>
      </c>
      <c r="AD135" s="141">
        <f t="shared" si="18"/>
        <v>7100</v>
      </c>
      <c r="AE135" s="142">
        <f t="shared" si="19"/>
        <v>8520</v>
      </c>
      <c r="AF135" s="66"/>
      <c r="AG135" s="66"/>
      <c r="AH135" s="116"/>
      <c r="AI135" s="116"/>
      <c r="AJ135" s="117">
        <v>110</v>
      </c>
      <c r="AK135" s="238">
        <v>7100</v>
      </c>
    </row>
    <row r="136" spans="1:37" ht="15" customHeight="1">
      <c r="A136" s="119" t="s">
        <v>25</v>
      </c>
      <c r="B136" s="120" t="s">
        <v>26</v>
      </c>
      <c r="C136" s="144">
        <v>1000</v>
      </c>
      <c r="D136" s="144">
        <v>600</v>
      </c>
      <c r="E136" s="121">
        <v>190</v>
      </c>
      <c r="F136" s="122" t="s">
        <v>368</v>
      </c>
      <c r="G136" s="123" t="s">
        <v>369</v>
      </c>
      <c r="H136" s="124" t="s">
        <v>337</v>
      </c>
      <c r="I136" s="125" t="s">
        <v>132</v>
      </c>
      <c r="J136" s="126"/>
      <c r="K136" s="126"/>
      <c r="L136" s="127" t="s">
        <v>132</v>
      </c>
      <c r="M136" s="127"/>
      <c r="N136" s="128"/>
      <c r="O136" s="129">
        <v>2</v>
      </c>
      <c r="P136" s="130">
        <f t="shared" si="23"/>
        <v>1.2</v>
      </c>
      <c r="Q136" s="131">
        <f t="shared" si="24"/>
        <v>0.22800000000000001</v>
      </c>
      <c r="R136" s="132">
        <f t="shared" si="25"/>
        <v>25.080000000000002</v>
      </c>
      <c r="S136" s="133"/>
      <c r="T136" s="130"/>
      <c r="U136" s="131"/>
      <c r="V136" s="130"/>
      <c r="W136" s="145" t="s">
        <v>149</v>
      </c>
      <c r="X136" s="135">
        <v>240</v>
      </c>
      <c r="Y136" s="136">
        <f t="shared" si="27"/>
        <v>288</v>
      </c>
      <c r="Z136" s="137">
        <f t="shared" si="28"/>
        <v>54.72</v>
      </c>
      <c r="AA136" s="138">
        <f t="shared" si="29"/>
        <v>6019.2000000000007</v>
      </c>
      <c r="AB136" s="139">
        <f t="shared" si="26"/>
        <v>1349</v>
      </c>
      <c r="AC136" s="140">
        <f t="shared" si="17"/>
        <v>1618.8</v>
      </c>
      <c r="AD136" s="141">
        <f t="shared" si="18"/>
        <v>7100</v>
      </c>
      <c r="AE136" s="142">
        <f t="shared" si="19"/>
        <v>8520</v>
      </c>
      <c r="AF136" s="66"/>
      <c r="AG136" s="66"/>
      <c r="AH136" s="116"/>
      <c r="AI136" s="116"/>
      <c r="AJ136" s="117">
        <v>110</v>
      </c>
      <c r="AK136" s="238">
        <v>7100</v>
      </c>
    </row>
    <row r="137" spans="1:37" ht="15" customHeight="1">
      <c r="A137" s="119" t="s">
        <v>25</v>
      </c>
      <c r="B137" s="120" t="s">
        <v>26</v>
      </c>
      <c r="C137" s="144">
        <v>1000</v>
      </c>
      <c r="D137" s="144">
        <v>600</v>
      </c>
      <c r="E137" s="121">
        <v>200</v>
      </c>
      <c r="F137" s="122" t="s">
        <v>370</v>
      </c>
      <c r="G137" s="123" t="s">
        <v>371</v>
      </c>
      <c r="H137" s="124" t="s">
        <v>337</v>
      </c>
      <c r="I137" s="125" t="s">
        <v>132</v>
      </c>
      <c r="J137" s="126"/>
      <c r="K137" s="126"/>
      <c r="L137" s="127" t="s">
        <v>132</v>
      </c>
      <c r="M137" s="127"/>
      <c r="N137" s="128"/>
      <c r="O137" s="129">
        <v>2</v>
      </c>
      <c r="P137" s="130">
        <f t="shared" si="23"/>
        <v>1.2</v>
      </c>
      <c r="Q137" s="131">
        <f t="shared" si="24"/>
        <v>0.24</v>
      </c>
      <c r="R137" s="132">
        <f t="shared" si="25"/>
        <v>26.4</v>
      </c>
      <c r="S137" s="133"/>
      <c r="T137" s="130"/>
      <c r="U137" s="131"/>
      <c r="V137" s="130"/>
      <c r="W137" s="145" t="s">
        <v>149</v>
      </c>
      <c r="X137" s="135">
        <v>228</v>
      </c>
      <c r="Y137" s="136">
        <f t="shared" si="27"/>
        <v>273.59999999999997</v>
      </c>
      <c r="Z137" s="137">
        <f t="shared" si="28"/>
        <v>54.72</v>
      </c>
      <c r="AA137" s="138">
        <f t="shared" si="29"/>
        <v>6019.2</v>
      </c>
      <c r="AB137" s="139">
        <f t="shared" si="26"/>
        <v>1420</v>
      </c>
      <c r="AC137" s="140">
        <f t="shared" si="17"/>
        <v>1704</v>
      </c>
      <c r="AD137" s="141">
        <f t="shared" si="18"/>
        <v>7100</v>
      </c>
      <c r="AE137" s="142">
        <f t="shared" si="19"/>
        <v>8520</v>
      </c>
      <c r="AF137" s="66"/>
      <c r="AG137" s="66"/>
      <c r="AH137" s="116"/>
      <c r="AI137" s="116"/>
      <c r="AJ137" s="117">
        <v>110</v>
      </c>
      <c r="AK137" s="238">
        <v>7100</v>
      </c>
    </row>
    <row r="138" spans="1:37" ht="15" customHeight="1">
      <c r="A138" s="119" t="s">
        <v>25</v>
      </c>
      <c r="B138" s="146" t="s">
        <v>27</v>
      </c>
      <c r="C138" s="121">
        <v>1000</v>
      </c>
      <c r="D138" s="121">
        <v>600</v>
      </c>
      <c r="E138" s="121">
        <v>80</v>
      </c>
      <c r="F138" s="122" t="s">
        <v>372</v>
      </c>
      <c r="G138" s="123" t="s">
        <v>373</v>
      </c>
      <c r="H138" s="124" t="s">
        <v>337</v>
      </c>
      <c r="I138" s="125" t="s">
        <v>132</v>
      </c>
      <c r="J138" s="126"/>
      <c r="K138" s="126"/>
      <c r="L138" s="127" t="s">
        <v>132</v>
      </c>
      <c r="M138" s="127"/>
      <c r="N138" s="128"/>
      <c r="O138" s="129">
        <v>6</v>
      </c>
      <c r="P138" s="130">
        <f t="shared" si="23"/>
        <v>3.6</v>
      </c>
      <c r="Q138" s="131">
        <f t="shared" si="24"/>
        <v>0.28799999999999998</v>
      </c>
      <c r="R138" s="132">
        <f t="shared" si="25"/>
        <v>19.799999999999997</v>
      </c>
      <c r="S138" s="133"/>
      <c r="T138" s="130"/>
      <c r="U138" s="131"/>
      <c r="V138" s="130"/>
      <c r="W138" s="145" t="s">
        <v>149</v>
      </c>
      <c r="X138" s="135">
        <v>304</v>
      </c>
      <c r="Y138" s="136">
        <f t="shared" si="27"/>
        <v>1094.4000000000001</v>
      </c>
      <c r="Z138" s="137">
        <f t="shared" si="28"/>
        <v>87.551999999999992</v>
      </c>
      <c r="AA138" s="138">
        <f t="shared" si="29"/>
        <v>6019.1999999999989</v>
      </c>
      <c r="AB138" s="139">
        <f t="shared" si="26"/>
        <v>464</v>
      </c>
      <c r="AC138" s="140">
        <f t="shared" si="17"/>
        <v>556.79999999999995</v>
      </c>
      <c r="AD138" s="141">
        <f t="shared" si="18"/>
        <v>5800</v>
      </c>
      <c r="AE138" s="142">
        <f t="shared" si="19"/>
        <v>6960</v>
      </c>
      <c r="AF138" s="66"/>
      <c r="AG138" s="66"/>
      <c r="AH138" s="116"/>
      <c r="AI138" s="116"/>
      <c r="AJ138" s="117">
        <v>68.75</v>
      </c>
      <c r="AK138" s="118">
        <v>5800</v>
      </c>
    </row>
    <row r="139" spans="1:37" ht="15" customHeight="1">
      <c r="A139" s="119" t="s">
        <v>25</v>
      </c>
      <c r="B139" s="120" t="s">
        <v>27</v>
      </c>
      <c r="C139" s="144">
        <v>1000</v>
      </c>
      <c r="D139" s="144">
        <v>600</v>
      </c>
      <c r="E139" s="121">
        <v>90</v>
      </c>
      <c r="F139" s="122" t="s">
        <v>374</v>
      </c>
      <c r="G139" s="123" t="s">
        <v>375</v>
      </c>
      <c r="H139" s="124" t="s">
        <v>337</v>
      </c>
      <c r="I139" s="125" t="s">
        <v>132</v>
      </c>
      <c r="J139" s="126"/>
      <c r="K139" s="126"/>
      <c r="L139" s="127" t="s">
        <v>132</v>
      </c>
      <c r="M139" s="127"/>
      <c r="N139" s="128"/>
      <c r="O139" s="129">
        <v>5</v>
      </c>
      <c r="P139" s="130">
        <f t="shared" si="23"/>
        <v>3</v>
      </c>
      <c r="Q139" s="131">
        <f t="shared" si="24"/>
        <v>0.27</v>
      </c>
      <c r="R139" s="132">
        <f t="shared" si="25"/>
        <v>18.000900000000001</v>
      </c>
      <c r="S139" s="133"/>
      <c r="T139" s="130"/>
      <c r="U139" s="131"/>
      <c r="V139" s="130"/>
      <c r="W139" s="145" t="s">
        <v>149</v>
      </c>
      <c r="X139" s="135">
        <v>334</v>
      </c>
      <c r="Y139" s="136">
        <f t="shared" si="27"/>
        <v>1002</v>
      </c>
      <c r="Z139" s="137">
        <f t="shared" si="28"/>
        <v>90.18</v>
      </c>
      <c r="AA139" s="138">
        <f t="shared" si="29"/>
        <v>6012.3006000000005</v>
      </c>
      <c r="AB139" s="139">
        <f t="shared" si="26"/>
        <v>522</v>
      </c>
      <c r="AC139" s="140">
        <f t="shared" si="17"/>
        <v>626.4</v>
      </c>
      <c r="AD139" s="141">
        <f t="shared" si="18"/>
        <v>5800</v>
      </c>
      <c r="AE139" s="142">
        <f t="shared" si="19"/>
        <v>6960</v>
      </c>
      <c r="AF139" s="66"/>
      <c r="AG139" s="66"/>
      <c r="AH139" s="116"/>
      <c r="AI139" s="116"/>
      <c r="AJ139" s="117">
        <v>66.67</v>
      </c>
      <c r="AK139" s="118">
        <v>5800</v>
      </c>
    </row>
    <row r="140" spans="1:37" ht="15" customHeight="1">
      <c r="A140" s="119" t="s">
        <v>25</v>
      </c>
      <c r="B140" s="120" t="s">
        <v>27</v>
      </c>
      <c r="C140" s="144">
        <v>1000</v>
      </c>
      <c r="D140" s="144">
        <v>600</v>
      </c>
      <c r="E140" s="121">
        <v>100</v>
      </c>
      <c r="F140" s="122" t="s">
        <v>376</v>
      </c>
      <c r="G140" s="123" t="s">
        <v>377</v>
      </c>
      <c r="H140" s="124" t="s">
        <v>337</v>
      </c>
      <c r="I140" s="125" t="s">
        <v>132</v>
      </c>
      <c r="J140" s="126"/>
      <c r="K140" s="126"/>
      <c r="L140" s="127" t="s">
        <v>132</v>
      </c>
      <c r="M140" s="127"/>
      <c r="N140" s="128"/>
      <c r="O140" s="129">
        <v>5</v>
      </c>
      <c r="P140" s="130">
        <f t="shared" si="23"/>
        <v>3</v>
      </c>
      <c r="Q140" s="131">
        <f t="shared" si="24"/>
        <v>0.3</v>
      </c>
      <c r="R140" s="132">
        <f t="shared" si="25"/>
        <v>19.5</v>
      </c>
      <c r="S140" s="133"/>
      <c r="T140" s="130"/>
      <c r="U140" s="131"/>
      <c r="V140" s="130"/>
      <c r="W140" s="145" t="s">
        <v>149</v>
      </c>
      <c r="X140" s="135">
        <v>308</v>
      </c>
      <c r="Y140" s="136">
        <f t="shared" si="27"/>
        <v>924</v>
      </c>
      <c r="Z140" s="137">
        <f t="shared" si="28"/>
        <v>92.399999999999991</v>
      </c>
      <c r="AA140" s="138">
        <f t="shared" si="29"/>
        <v>6006</v>
      </c>
      <c r="AB140" s="139">
        <f t="shared" si="26"/>
        <v>580</v>
      </c>
      <c r="AC140" s="140">
        <f t="shared" si="17"/>
        <v>696</v>
      </c>
      <c r="AD140" s="141">
        <f t="shared" si="18"/>
        <v>5800</v>
      </c>
      <c r="AE140" s="142">
        <f t="shared" si="19"/>
        <v>6960</v>
      </c>
      <c r="AF140" s="66"/>
      <c r="AG140" s="66"/>
      <c r="AH140" s="116"/>
      <c r="AI140" s="116"/>
      <c r="AJ140" s="117">
        <v>65</v>
      </c>
      <c r="AK140" s="118">
        <v>5800</v>
      </c>
    </row>
    <row r="141" spans="1:37" ht="15" customHeight="1">
      <c r="A141" s="119" t="s">
        <v>25</v>
      </c>
      <c r="B141" s="120" t="s">
        <v>27</v>
      </c>
      <c r="C141" s="144">
        <v>1000</v>
      </c>
      <c r="D141" s="144">
        <v>600</v>
      </c>
      <c r="E141" s="121">
        <v>110</v>
      </c>
      <c r="F141" s="122" t="s">
        <v>378</v>
      </c>
      <c r="G141" s="123" t="s">
        <v>379</v>
      </c>
      <c r="H141" s="124" t="s">
        <v>337</v>
      </c>
      <c r="I141" s="125" t="s">
        <v>132</v>
      </c>
      <c r="J141" s="126"/>
      <c r="K141" s="126"/>
      <c r="L141" s="127" t="s">
        <v>132</v>
      </c>
      <c r="M141" s="127"/>
      <c r="N141" s="128"/>
      <c r="O141" s="129">
        <v>4</v>
      </c>
      <c r="P141" s="130">
        <f t="shared" si="23"/>
        <v>2.4</v>
      </c>
      <c r="Q141" s="131">
        <f t="shared" si="24"/>
        <v>0.26400000000000001</v>
      </c>
      <c r="R141" s="132">
        <f t="shared" si="25"/>
        <v>16.80096</v>
      </c>
      <c r="S141" s="133"/>
      <c r="T141" s="130"/>
      <c r="U141" s="131"/>
      <c r="V141" s="130"/>
      <c r="W141" s="145" t="s">
        <v>149</v>
      </c>
      <c r="X141" s="135">
        <v>358</v>
      </c>
      <c r="Y141" s="136">
        <f t="shared" si="27"/>
        <v>859.19999999999993</v>
      </c>
      <c r="Z141" s="137">
        <f t="shared" si="28"/>
        <v>94.512</v>
      </c>
      <c r="AA141" s="138">
        <f t="shared" si="29"/>
        <v>6014.7436799999996</v>
      </c>
      <c r="AB141" s="139">
        <f t="shared" si="26"/>
        <v>638</v>
      </c>
      <c r="AC141" s="140">
        <f t="shared" si="17"/>
        <v>765.6</v>
      </c>
      <c r="AD141" s="141">
        <f t="shared" si="18"/>
        <v>5800</v>
      </c>
      <c r="AE141" s="142">
        <f t="shared" si="19"/>
        <v>6960</v>
      </c>
      <c r="AF141" s="66"/>
      <c r="AG141" s="66"/>
      <c r="AH141" s="116"/>
      <c r="AI141" s="116"/>
      <c r="AJ141" s="117">
        <v>63.64</v>
      </c>
      <c r="AK141" s="118">
        <v>5800</v>
      </c>
    </row>
    <row r="142" spans="1:37" ht="15" customHeight="1">
      <c r="A142" s="119" t="s">
        <v>25</v>
      </c>
      <c r="B142" s="120" t="s">
        <v>27</v>
      </c>
      <c r="C142" s="144">
        <v>1000</v>
      </c>
      <c r="D142" s="144">
        <v>600</v>
      </c>
      <c r="E142" s="121">
        <v>120</v>
      </c>
      <c r="F142" s="122" t="s">
        <v>380</v>
      </c>
      <c r="G142" s="123" t="s">
        <v>381</v>
      </c>
      <c r="H142" s="124" t="s">
        <v>337</v>
      </c>
      <c r="I142" s="125" t="s">
        <v>132</v>
      </c>
      <c r="J142" s="126"/>
      <c r="K142" s="126"/>
      <c r="L142" s="127" t="s">
        <v>132</v>
      </c>
      <c r="M142" s="127"/>
      <c r="N142" s="128"/>
      <c r="O142" s="129">
        <v>4</v>
      </c>
      <c r="P142" s="130">
        <f t="shared" si="23"/>
        <v>2.4</v>
      </c>
      <c r="Q142" s="131">
        <f t="shared" si="24"/>
        <v>0.28799999999999998</v>
      </c>
      <c r="R142" s="132">
        <f t="shared" si="25"/>
        <v>18</v>
      </c>
      <c r="S142" s="133"/>
      <c r="T142" s="130"/>
      <c r="U142" s="131"/>
      <c r="V142" s="130"/>
      <c r="W142" s="145" t="s">
        <v>149</v>
      </c>
      <c r="X142" s="135">
        <v>334</v>
      </c>
      <c r="Y142" s="136">
        <f t="shared" si="27"/>
        <v>801.6</v>
      </c>
      <c r="Z142" s="137">
        <f t="shared" si="28"/>
        <v>96.191999999999993</v>
      </c>
      <c r="AA142" s="138">
        <f t="shared" si="29"/>
        <v>6012</v>
      </c>
      <c r="AB142" s="139">
        <f t="shared" si="26"/>
        <v>696</v>
      </c>
      <c r="AC142" s="140">
        <f t="shared" si="17"/>
        <v>835.2</v>
      </c>
      <c r="AD142" s="141">
        <f t="shared" si="18"/>
        <v>5800</v>
      </c>
      <c r="AE142" s="142">
        <f t="shared" si="19"/>
        <v>6960</v>
      </c>
      <c r="AF142" s="66"/>
      <c r="AG142" s="66"/>
      <c r="AH142" s="116"/>
      <c r="AI142" s="116"/>
      <c r="AJ142" s="117">
        <v>62.5</v>
      </c>
      <c r="AK142" s="118">
        <v>5800</v>
      </c>
    </row>
    <row r="143" spans="1:37" ht="15" customHeight="1">
      <c r="A143" s="119" t="s">
        <v>25</v>
      </c>
      <c r="B143" s="120" t="s">
        <v>27</v>
      </c>
      <c r="C143" s="144">
        <v>1000</v>
      </c>
      <c r="D143" s="144">
        <v>600</v>
      </c>
      <c r="E143" s="121">
        <v>130</v>
      </c>
      <c r="F143" s="122" t="s">
        <v>382</v>
      </c>
      <c r="G143" s="123" t="s">
        <v>383</v>
      </c>
      <c r="H143" s="124" t="s">
        <v>337</v>
      </c>
      <c r="I143" s="125" t="s">
        <v>132</v>
      </c>
      <c r="J143" s="126"/>
      <c r="K143" s="126"/>
      <c r="L143" s="127" t="s">
        <v>132</v>
      </c>
      <c r="M143" s="127"/>
      <c r="N143" s="128"/>
      <c r="O143" s="129">
        <v>4</v>
      </c>
      <c r="P143" s="130">
        <f t="shared" si="23"/>
        <v>2.4</v>
      </c>
      <c r="Q143" s="131">
        <f t="shared" si="24"/>
        <v>0.312</v>
      </c>
      <c r="R143" s="132">
        <f t="shared" si="25"/>
        <v>19.200479999999999</v>
      </c>
      <c r="S143" s="133"/>
      <c r="T143" s="130"/>
      <c r="U143" s="131"/>
      <c r="V143" s="130"/>
      <c r="W143" s="145" t="s">
        <v>149</v>
      </c>
      <c r="X143" s="135">
        <v>313</v>
      </c>
      <c r="Y143" s="136">
        <f t="shared" si="27"/>
        <v>751.19999999999993</v>
      </c>
      <c r="Z143" s="137">
        <f t="shared" si="28"/>
        <v>97.656000000000006</v>
      </c>
      <c r="AA143" s="138">
        <f t="shared" si="29"/>
        <v>6009.7502399999994</v>
      </c>
      <c r="AB143" s="139">
        <f t="shared" si="26"/>
        <v>754</v>
      </c>
      <c r="AC143" s="140">
        <f t="shared" si="17"/>
        <v>904.8</v>
      </c>
      <c r="AD143" s="141">
        <f t="shared" si="18"/>
        <v>5800</v>
      </c>
      <c r="AE143" s="142">
        <f t="shared" si="19"/>
        <v>6960</v>
      </c>
      <c r="AF143" s="66"/>
      <c r="AG143" s="66"/>
      <c r="AH143" s="116"/>
      <c r="AI143" s="116"/>
      <c r="AJ143" s="117">
        <v>61.54</v>
      </c>
      <c r="AK143" s="118">
        <v>5800</v>
      </c>
    </row>
    <row r="144" spans="1:37" ht="15" customHeight="1">
      <c r="A144" s="119" t="s">
        <v>25</v>
      </c>
      <c r="B144" s="120" t="s">
        <v>27</v>
      </c>
      <c r="C144" s="144">
        <v>1000</v>
      </c>
      <c r="D144" s="144">
        <v>600</v>
      </c>
      <c r="E144" s="121">
        <v>140</v>
      </c>
      <c r="F144" s="122" t="s">
        <v>384</v>
      </c>
      <c r="G144" s="123" t="s">
        <v>385</v>
      </c>
      <c r="H144" s="124" t="s">
        <v>337</v>
      </c>
      <c r="I144" s="125" t="s">
        <v>132</v>
      </c>
      <c r="J144" s="126"/>
      <c r="K144" s="126"/>
      <c r="L144" s="127" t="s">
        <v>132</v>
      </c>
      <c r="M144" s="127"/>
      <c r="N144" s="128"/>
      <c r="O144" s="129">
        <v>4</v>
      </c>
      <c r="P144" s="130">
        <f t="shared" si="23"/>
        <v>2.4</v>
      </c>
      <c r="Q144" s="131">
        <f t="shared" si="24"/>
        <v>0.33600000000000002</v>
      </c>
      <c r="R144" s="132">
        <f t="shared" si="25"/>
        <v>20.39856</v>
      </c>
      <c r="S144" s="133"/>
      <c r="T144" s="130"/>
      <c r="U144" s="131"/>
      <c r="V144" s="130"/>
      <c r="W144" s="145" t="s">
        <v>149</v>
      </c>
      <c r="X144" s="135">
        <v>295</v>
      </c>
      <c r="Y144" s="136">
        <f t="shared" si="27"/>
        <v>708</v>
      </c>
      <c r="Z144" s="137">
        <f t="shared" si="28"/>
        <v>99.12</v>
      </c>
      <c r="AA144" s="138">
        <f t="shared" si="29"/>
        <v>6017.5752000000002</v>
      </c>
      <c r="AB144" s="139">
        <f t="shared" si="26"/>
        <v>812</v>
      </c>
      <c r="AC144" s="140">
        <f t="shared" si="17"/>
        <v>974.4</v>
      </c>
      <c r="AD144" s="141">
        <f t="shared" si="18"/>
        <v>5800</v>
      </c>
      <c r="AE144" s="142">
        <f t="shared" si="19"/>
        <v>6960</v>
      </c>
      <c r="AF144" s="66"/>
      <c r="AG144" s="66"/>
      <c r="AH144" s="116"/>
      <c r="AI144" s="116"/>
      <c r="AJ144" s="117">
        <v>60.71</v>
      </c>
      <c r="AK144" s="118">
        <v>5800</v>
      </c>
    </row>
    <row r="145" spans="1:37" ht="15" customHeight="1">
      <c r="A145" s="119" t="s">
        <v>25</v>
      </c>
      <c r="B145" s="120" t="s">
        <v>27</v>
      </c>
      <c r="C145" s="144">
        <v>1000</v>
      </c>
      <c r="D145" s="144">
        <v>600</v>
      </c>
      <c r="E145" s="121">
        <v>150</v>
      </c>
      <c r="F145" s="122" t="s">
        <v>386</v>
      </c>
      <c r="G145" s="123" t="s">
        <v>387</v>
      </c>
      <c r="H145" s="124" t="s">
        <v>337</v>
      </c>
      <c r="I145" s="125" t="s">
        <v>132</v>
      </c>
      <c r="J145" s="126"/>
      <c r="K145" s="126"/>
      <c r="L145" s="127" t="s">
        <v>132</v>
      </c>
      <c r="M145" s="127"/>
      <c r="N145" s="128"/>
      <c r="O145" s="129">
        <v>3</v>
      </c>
      <c r="P145" s="130">
        <f t="shared" si="23"/>
        <v>1.8</v>
      </c>
      <c r="Q145" s="131">
        <f t="shared" si="24"/>
        <v>0.27</v>
      </c>
      <c r="R145" s="132">
        <f t="shared" si="25"/>
        <v>16.200000000000003</v>
      </c>
      <c r="S145" s="133"/>
      <c r="T145" s="130"/>
      <c r="U145" s="131"/>
      <c r="V145" s="130"/>
      <c r="W145" s="145" t="s">
        <v>149</v>
      </c>
      <c r="X145" s="135">
        <v>371</v>
      </c>
      <c r="Y145" s="136">
        <f t="shared" si="27"/>
        <v>667.80000000000007</v>
      </c>
      <c r="Z145" s="137">
        <f t="shared" si="28"/>
        <v>100.17</v>
      </c>
      <c r="AA145" s="138">
        <f t="shared" si="29"/>
        <v>6010.2000000000007</v>
      </c>
      <c r="AB145" s="139">
        <f t="shared" si="26"/>
        <v>870</v>
      </c>
      <c r="AC145" s="140">
        <f t="shared" si="17"/>
        <v>1044</v>
      </c>
      <c r="AD145" s="141">
        <f t="shared" si="18"/>
        <v>5800</v>
      </c>
      <c r="AE145" s="142">
        <f t="shared" si="19"/>
        <v>6960</v>
      </c>
      <c r="AF145" s="66"/>
      <c r="AG145" s="66"/>
      <c r="AH145" s="116"/>
      <c r="AI145" s="116"/>
      <c r="AJ145" s="117">
        <v>60</v>
      </c>
      <c r="AK145" s="118">
        <v>5800</v>
      </c>
    </row>
    <row r="146" spans="1:37" ht="15" customHeight="1">
      <c r="A146" s="119" t="s">
        <v>25</v>
      </c>
      <c r="B146" s="120" t="s">
        <v>27</v>
      </c>
      <c r="C146" s="144">
        <v>1000</v>
      </c>
      <c r="D146" s="144">
        <v>600</v>
      </c>
      <c r="E146" s="121">
        <v>160</v>
      </c>
      <c r="F146" s="239" t="s">
        <v>388</v>
      </c>
      <c r="G146" s="123" t="s">
        <v>389</v>
      </c>
      <c r="H146" s="124" t="s">
        <v>337</v>
      </c>
      <c r="I146" s="125" t="s">
        <v>132</v>
      </c>
      <c r="J146" s="126"/>
      <c r="K146" s="126"/>
      <c r="L146" s="127" t="s">
        <v>132</v>
      </c>
      <c r="M146" s="127"/>
      <c r="N146" s="128"/>
      <c r="O146" s="129">
        <v>3</v>
      </c>
      <c r="P146" s="130">
        <f t="shared" si="23"/>
        <v>1.8</v>
      </c>
      <c r="Q146" s="131">
        <f t="shared" si="24"/>
        <v>0.28799999999999998</v>
      </c>
      <c r="R146" s="132">
        <f t="shared" si="25"/>
        <v>17.10144</v>
      </c>
      <c r="S146" s="133"/>
      <c r="T146" s="130"/>
      <c r="U146" s="131"/>
      <c r="V146" s="130"/>
      <c r="W146" s="145" t="s">
        <v>149</v>
      </c>
      <c r="X146" s="135">
        <v>351</v>
      </c>
      <c r="Y146" s="136">
        <f t="shared" si="27"/>
        <v>631.80000000000007</v>
      </c>
      <c r="Z146" s="137">
        <f t="shared" si="28"/>
        <v>101.08799999999999</v>
      </c>
      <c r="AA146" s="138">
        <f t="shared" si="29"/>
        <v>6002.6054400000003</v>
      </c>
      <c r="AB146" s="139">
        <f t="shared" si="26"/>
        <v>928</v>
      </c>
      <c r="AC146" s="140">
        <f t="shared" si="17"/>
        <v>1113.5999999999999</v>
      </c>
      <c r="AD146" s="141">
        <f t="shared" si="18"/>
        <v>5800</v>
      </c>
      <c r="AE146" s="142">
        <f t="shared" si="19"/>
        <v>6960</v>
      </c>
      <c r="AF146" s="66"/>
      <c r="AG146" s="66"/>
      <c r="AH146" s="116"/>
      <c r="AI146" s="116"/>
      <c r="AJ146" s="117">
        <v>59.38</v>
      </c>
      <c r="AK146" s="118">
        <v>5800</v>
      </c>
    </row>
    <row r="147" spans="1:37" ht="15" customHeight="1">
      <c r="A147" s="119" t="s">
        <v>25</v>
      </c>
      <c r="B147" s="120" t="s">
        <v>27</v>
      </c>
      <c r="C147" s="144">
        <v>1000</v>
      </c>
      <c r="D147" s="144">
        <v>600</v>
      </c>
      <c r="E147" s="121">
        <v>170</v>
      </c>
      <c r="F147" s="239" t="s">
        <v>388</v>
      </c>
      <c r="G147" s="123" t="s">
        <v>390</v>
      </c>
      <c r="H147" s="124" t="s">
        <v>337</v>
      </c>
      <c r="I147" s="125" t="s">
        <v>132</v>
      </c>
      <c r="J147" s="126"/>
      <c r="K147" s="126"/>
      <c r="L147" s="127" t="s">
        <v>132</v>
      </c>
      <c r="M147" s="127"/>
      <c r="N147" s="128"/>
      <c r="O147" s="129">
        <v>3</v>
      </c>
      <c r="P147" s="130">
        <f t="shared" si="23"/>
        <v>1.8</v>
      </c>
      <c r="Q147" s="131">
        <f t="shared" si="24"/>
        <v>0.30599999999999999</v>
      </c>
      <c r="R147" s="132">
        <f t="shared" si="25"/>
        <v>17.998919999999998</v>
      </c>
      <c r="S147" s="133"/>
      <c r="T147" s="130"/>
      <c r="U147" s="131"/>
      <c r="V147" s="130"/>
      <c r="W147" s="145" t="s">
        <v>149</v>
      </c>
      <c r="X147" s="135">
        <v>334</v>
      </c>
      <c r="Y147" s="136">
        <f t="shared" si="27"/>
        <v>601.20000000000005</v>
      </c>
      <c r="Z147" s="137">
        <f t="shared" si="28"/>
        <v>102.20399999999999</v>
      </c>
      <c r="AA147" s="138">
        <f t="shared" si="29"/>
        <v>6011.6392799999994</v>
      </c>
      <c r="AB147" s="139">
        <f t="shared" si="26"/>
        <v>986</v>
      </c>
      <c r="AC147" s="140">
        <f t="shared" si="17"/>
        <v>1183.2</v>
      </c>
      <c r="AD147" s="141">
        <f t="shared" si="18"/>
        <v>5800</v>
      </c>
      <c r="AE147" s="142">
        <f t="shared" si="19"/>
        <v>6960</v>
      </c>
      <c r="AF147" s="66"/>
      <c r="AG147" s="66"/>
      <c r="AH147" s="116"/>
      <c r="AI147" s="116"/>
      <c r="AJ147" s="117">
        <v>58.82</v>
      </c>
      <c r="AK147" s="118">
        <v>5800</v>
      </c>
    </row>
    <row r="148" spans="1:37" ht="15" customHeight="1">
      <c r="A148" s="119" t="s">
        <v>25</v>
      </c>
      <c r="B148" s="120" t="s">
        <v>27</v>
      </c>
      <c r="C148" s="144">
        <v>1000</v>
      </c>
      <c r="D148" s="144">
        <v>600</v>
      </c>
      <c r="E148" s="121">
        <v>180</v>
      </c>
      <c r="F148" s="122" t="s">
        <v>391</v>
      </c>
      <c r="G148" s="123" t="s">
        <v>392</v>
      </c>
      <c r="H148" s="124" t="s">
        <v>337</v>
      </c>
      <c r="I148" s="125" t="s">
        <v>132</v>
      </c>
      <c r="J148" s="126"/>
      <c r="K148" s="126"/>
      <c r="L148" s="127" t="s">
        <v>132</v>
      </c>
      <c r="M148" s="127"/>
      <c r="N148" s="128"/>
      <c r="O148" s="129">
        <v>3</v>
      </c>
      <c r="P148" s="130">
        <f t="shared" si="23"/>
        <v>1.8</v>
      </c>
      <c r="Q148" s="131">
        <f t="shared" si="24"/>
        <v>0.32400000000000001</v>
      </c>
      <c r="R148" s="132">
        <f t="shared" si="25"/>
        <v>18.89892</v>
      </c>
      <c r="S148" s="133"/>
      <c r="T148" s="130"/>
      <c r="U148" s="131"/>
      <c r="V148" s="130"/>
      <c r="W148" s="145" t="s">
        <v>149</v>
      </c>
      <c r="X148" s="135">
        <v>318</v>
      </c>
      <c r="Y148" s="136">
        <f t="shared" si="27"/>
        <v>572.4</v>
      </c>
      <c r="Z148" s="137">
        <f t="shared" si="28"/>
        <v>103.032</v>
      </c>
      <c r="AA148" s="138">
        <f t="shared" si="29"/>
        <v>6009.8565600000002</v>
      </c>
      <c r="AB148" s="139">
        <f t="shared" si="26"/>
        <v>1044</v>
      </c>
      <c r="AC148" s="140">
        <f t="shared" si="17"/>
        <v>1252.8</v>
      </c>
      <c r="AD148" s="141">
        <f t="shared" si="18"/>
        <v>5800</v>
      </c>
      <c r="AE148" s="142">
        <f t="shared" si="19"/>
        <v>6960</v>
      </c>
      <c r="AF148" s="66"/>
      <c r="AG148" s="66"/>
      <c r="AH148" s="116"/>
      <c r="AI148" s="116"/>
      <c r="AJ148" s="117">
        <v>58.33</v>
      </c>
      <c r="AK148" s="118">
        <v>5800</v>
      </c>
    </row>
    <row r="149" spans="1:37" ht="15" customHeight="1">
      <c r="A149" s="119" t="s">
        <v>25</v>
      </c>
      <c r="B149" s="120" t="s">
        <v>27</v>
      </c>
      <c r="C149" s="144">
        <v>1000</v>
      </c>
      <c r="D149" s="144">
        <v>600</v>
      </c>
      <c r="E149" s="121">
        <v>190</v>
      </c>
      <c r="F149" s="122" t="s">
        <v>393</v>
      </c>
      <c r="G149" s="123" t="s">
        <v>394</v>
      </c>
      <c r="H149" s="124" t="s">
        <v>337</v>
      </c>
      <c r="I149" s="125" t="s">
        <v>132</v>
      </c>
      <c r="J149" s="126"/>
      <c r="K149" s="126"/>
      <c r="L149" s="127" t="s">
        <v>132</v>
      </c>
      <c r="M149" s="127"/>
      <c r="N149" s="128"/>
      <c r="O149" s="129">
        <v>3</v>
      </c>
      <c r="P149" s="130">
        <f t="shared" si="23"/>
        <v>1.8</v>
      </c>
      <c r="Q149" s="131">
        <f t="shared" si="24"/>
        <v>0.34200000000000003</v>
      </c>
      <c r="R149" s="132">
        <f t="shared" si="25"/>
        <v>19.798380000000002</v>
      </c>
      <c r="S149" s="133"/>
      <c r="T149" s="130"/>
      <c r="U149" s="131"/>
      <c r="V149" s="130"/>
      <c r="W149" s="145" t="s">
        <v>149</v>
      </c>
      <c r="X149" s="135">
        <v>304</v>
      </c>
      <c r="Y149" s="136">
        <f t="shared" si="27"/>
        <v>547.20000000000005</v>
      </c>
      <c r="Z149" s="137">
        <f t="shared" si="28"/>
        <v>103.968</v>
      </c>
      <c r="AA149" s="138">
        <f t="shared" si="29"/>
        <v>6018.7075200000008</v>
      </c>
      <c r="AB149" s="139">
        <f t="shared" si="26"/>
        <v>1102</v>
      </c>
      <c r="AC149" s="140">
        <f t="shared" ref="AC149:AC206" si="30">ROUND(AB149*1.2,2)</f>
        <v>1322.4</v>
      </c>
      <c r="AD149" s="141">
        <f t="shared" ref="AD149:AD154" si="31">ROUND(AK149*(1-$AE$15),2)</f>
        <v>5800</v>
      </c>
      <c r="AE149" s="142">
        <f t="shared" ref="AE149:AE206" si="32">ROUND(AD149*1.2,2)</f>
        <v>6960</v>
      </c>
      <c r="AF149" s="66"/>
      <c r="AG149" s="66"/>
      <c r="AH149" s="116"/>
      <c r="AI149" s="116"/>
      <c r="AJ149" s="117">
        <v>57.89</v>
      </c>
      <c r="AK149" s="118">
        <v>5800</v>
      </c>
    </row>
    <row r="150" spans="1:37" ht="15" customHeight="1">
      <c r="A150" s="207" t="s">
        <v>25</v>
      </c>
      <c r="B150" s="208" t="s">
        <v>27</v>
      </c>
      <c r="C150" s="240">
        <v>1000</v>
      </c>
      <c r="D150" s="240">
        <v>600</v>
      </c>
      <c r="E150" s="209">
        <v>200</v>
      </c>
      <c r="F150" s="241" t="s">
        <v>388</v>
      </c>
      <c r="G150" s="211" t="s">
        <v>395</v>
      </c>
      <c r="H150" s="212" t="s">
        <v>337</v>
      </c>
      <c r="I150" s="213" t="s">
        <v>132</v>
      </c>
      <c r="J150" s="214"/>
      <c r="K150" s="214"/>
      <c r="L150" s="215" t="s">
        <v>132</v>
      </c>
      <c r="M150" s="215"/>
      <c r="N150" s="216"/>
      <c r="O150" s="217">
        <v>3</v>
      </c>
      <c r="P150" s="218">
        <f t="shared" si="23"/>
        <v>1.8</v>
      </c>
      <c r="Q150" s="219">
        <f t="shared" si="24"/>
        <v>0.36</v>
      </c>
      <c r="R150" s="220">
        <f t="shared" si="25"/>
        <v>20.7</v>
      </c>
      <c r="S150" s="221"/>
      <c r="T150" s="218"/>
      <c r="U150" s="219"/>
      <c r="V150" s="218"/>
      <c r="W150" s="242" t="s">
        <v>149</v>
      </c>
      <c r="X150" s="223">
        <v>290</v>
      </c>
      <c r="Y150" s="224">
        <f t="shared" si="27"/>
        <v>522</v>
      </c>
      <c r="Z150" s="225">
        <f t="shared" si="28"/>
        <v>104.39999999999999</v>
      </c>
      <c r="AA150" s="226">
        <f t="shared" si="29"/>
        <v>6003</v>
      </c>
      <c r="AB150" s="227">
        <f t="shared" si="26"/>
        <v>1160</v>
      </c>
      <c r="AC150" s="228">
        <f t="shared" si="30"/>
        <v>1392</v>
      </c>
      <c r="AD150" s="229">
        <f t="shared" si="31"/>
        <v>5800</v>
      </c>
      <c r="AE150" s="230">
        <f t="shared" si="32"/>
        <v>6960</v>
      </c>
      <c r="AF150" s="66"/>
      <c r="AG150" s="66"/>
      <c r="AH150" s="116"/>
      <c r="AI150" s="116"/>
      <c r="AJ150" s="231">
        <v>57.5</v>
      </c>
      <c r="AK150" s="232">
        <v>5800</v>
      </c>
    </row>
    <row r="151" spans="1:37" ht="15" customHeight="1">
      <c r="A151" s="92" t="s">
        <v>28</v>
      </c>
      <c r="B151" s="93" t="s">
        <v>29</v>
      </c>
      <c r="C151" s="94">
        <v>1000</v>
      </c>
      <c r="D151" s="94">
        <v>600</v>
      </c>
      <c r="E151" s="94">
        <v>25</v>
      </c>
      <c r="F151" s="95" t="s">
        <v>396</v>
      </c>
      <c r="G151" s="96" t="s">
        <v>397</v>
      </c>
      <c r="H151" s="97" t="s">
        <v>337</v>
      </c>
      <c r="I151" s="98" t="s">
        <v>132</v>
      </c>
      <c r="J151" s="99"/>
      <c r="K151" s="99"/>
      <c r="L151" s="100"/>
      <c r="M151" s="100"/>
      <c r="N151" s="101"/>
      <c r="O151" s="102">
        <v>8</v>
      </c>
      <c r="P151" s="103">
        <f t="shared" si="23"/>
        <v>4.8</v>
      </c>
      <c r="Q151" s="104">
        <f t="shared" si="24"/>
        <v>0.12</v>
      </c>
      <c r="R151" s="105">
        <f t="shared" si="25"/>
        <v>19.8</v>
      </c>
      <c r="S151" s="106"/>
      <c r="T151" s="103"/>
      <c r="U151" s="104"/>
      <c r="V151" s="103"/>
      <c r="W151" s="233" t="s">
        <v>136</v>
      </c>
      <c r="X151" s="108">
        <v>1</v>
      </c>
      <c r="Y151" s="109">
        <f t="shared" si="27"/>
        <v>4.8</v>
      </c>
      <c r="Z151" s="110">
        <f t="shared" si="28"/>
        <v>0.12</v>
      </c>
      <c r="AA151" s="111">
        <f t="shared" si="29"/>
        <v>19.8</v>
      </c>
      <c r="AB151" s="112">
        <f t="shared" si="26"/>
        <v>385.5</v>
      </c>
      <c r="AC151" s="113">
        <f t="shared" si="30"/>
        <v>462.6</v>
      </c>
      <c r="AD151" s="114">
        <f t="shared" si="31"/>
        <v>15420</v>
      </c>
      <c r="AE151" s="115">
        <f t="shared" si="32"/>
        <v>18504</v>
      </c>
      <c r="AF151" s="66"/>
      <c r="AG151" s="66"/>
      <c r="AH151" s="116"/>
      <c r="AI151" s="116"/>
      <c r="AJ151" s="234">
        <v>165</v>
      </c>
      <c r="AK151" s="235">
        <v>15420</v>
      </c>
    </row>
    <row r="152" spans="1:37" ht="15" customHeight="1">
      <c r="A152" s="119" t="s">
        <v>28</v>
      </c>
      <c r="B152" s="120" t="s">
        <v>29</v>
      </c>
      <c r="C152" s="144">
        <v>1000</v>
      </c>
      <c r="D152" s="144">
        <v>600</v>
      </c>
      <c r="E152" s="121">
        <v>30</v>
      </c>
      <c r="F152" s="122" t="s">
        <v>398</v>
      </c>
      <c r="G152" s="123" t="s">
        <v>399</v>
      </c>
      <c r="H152" s="124" t="s">
        <v>337</v>
      </c>
      <c r="I152" s="125" t="s">
        <v>132</v>
      </c>
      <c r="J152" s="126"/>
      <c r="K152" s="126"/>
      <c r="L152" s="127"/>
      <c r="M152" s="127"/>
      <c r="N152" s="128"/>
      <c r="O152" s="129">
        <v>8</v>
      </c>
      <c r="P152" s="130">
        <f t="shared" si="23"/>
        <v>4.8</v>
      </c>
      <c r="Q152" s="131">
        <f t="shared" si="24"/>
        <v>0.14399999999999999</v>
      </c>
      <c r="R152" s="132">
        <f t="shared" si="25"/>
        <v>23.759999999999998</v>
      </c>
      <c r="S152" s="133"/>
      <c r="T152" s="130"/>
      <c r="U152" s="131"/>
      <c r="V152" s="130"/>
      <c r="W152" s="134" t="s">
        <v>136</v>
      </c>
      <c r="X152" s="135">
        <v>1</v>
      </c>
      <c r="Y152" s="136">
        <f t="shared" si="27"/>
        <v>4.8</v>
      </c>
      <c r="Z152" s="137">
        <f t="shared" si="28"/>
        <v>0.14399999999999999</v>
      </c>
      <c r="AA152" s="138">
        <f t="shared" si="29"/>
        <v>23.759999999999998</v>
      </c>
      <c r="AB152" s="139">
        <f t="shared" si="26"/>
        <v>462.6</v>
      </c>
      <c r="AC152" s="140">
        <f t="shared" si="30"/>
        <v>555.12</v>
      </c>
      <c r="AD152" s="141">
        <f t="shared" si="31"/>
        <v>15420</v>
      </c>
      <c r="AE152" s="142">
        <f t="shared" si="32"/>
        <v>18504</v>
      </c>
      <c r="AF152" s="66"/>
      <c r="AG152" s="66"/>
      <c r="AH152" s="116"/>
      <c r="AI152" s="116"/>
      <c r="AJ152" s="117">
        <v>165</v>
      </c>
      <c r="AK152" s="118">
        <v>15420</v>
      </c>
    </row>
    <row r="153" spans="1:37" ht="15" customHeight="1">
      <c r="A153" s="119" t="s">
        <v>28</v>
      </c>
      <c r="B153" s="120" t="s">
        <v>29</v>
      </c>
      <c r="C153" s="144">
        <v>1000</v>
      </c>
      <c r="D153" s="144">
        <v>600</v>
      </c>
      <c r="E153" s="121">
        <v>35</v>
      </c>
      <c r="F153" s="122" t="s">
        <v>400</v>
      </c>
      <c r="G153" s="123" t="s">
        <v>401</v>
      </c>
      <c r="H153" s="124" t="s">
        <v>337</v>
      </c>
      <c r="I153" s="125" t="s">
        <v>132</v>
      </c>
      <c r="J153" s="126"/>
      <c r="K153" s="126"/>
      <c r="L153" s="127"/>
      <c r="M153" s="127"/>
      <c r="N153" s="128"/>
      <c r="O153" s="129">
        <v>6</v>
      </c>
      <c r="P153" s="130">
        <f t="shared" si="23"/>
        <v>3.6</v>
      </c>
      <c r="Q153" s="131">
        <f t="shared" si="24"/>
        <v>0.126</v>
      </c>
      <c r="R153" s="132">
        <f t="shared" si="25"/>
        <v>20.79</v>
      </c>
      <c r="S153" s="133"/>
      <c r="T153" s="130"/>
      <c r="U153" s="131"/>
      <c r="V153" s="130"/>
      <c r="W153" s="145" t="s">
        <v>149</v>
      </c>
      <c r="X153" s="135">
        <v>289</v>
      </c>
      <c r="Y153" s="136">
        <f t="shared" si="27"/>
        <v>1040.4000000000001</v>
      </c>
      <c r="Z153" s="137">
        <f t="shared" si="28"/>
        <v>36.414000000000001</v>
      </c>
      <c r="AA153" s="138">
        <f t="shared" si="29"/>
        <v>6008.3099999999995</v>
      </c>
      <c r="AB153" s="139">
        <f t="shared" si="26"/>
        <v>556.5</v>
      </c>
      <c r="AC153" s="140">
        <f t="shared" si="30"/>
        <v>667.8</v>
      </c>
      <c r="AD153" s="141">
        <f t="shared" si="31"/>
        <v>15900</v>
      </c>
      <c r="AE153" s="142">
        <f t="shared" si="32"/>
        <v>19080</v>
      </c>
      <c r="AF153" s="66"/>
      <c r="AG153" s="66"/>
      <c r="AH153" s="116"/>
      <c r="AI153" s="116"/>
      <c r="AJ153" s="117">
        <v>165</v>
      </c>
      <c r="AK153" s="118">
        <v>15900</v>
      </c>
    </row>
    <row r="154" spans="1:37" ht="15" customHeight="1">
      <c r="A154" s="119" t="s">
        <v>28</v>
      </c>
      <c r="B154" s="120" t="s">
        <v>29</v>
      </c>
      <c r="C154" s="144">
        <v>1000</v>
      </c>
      <c r="D154" s="144">
        <v>600</v>
      </c>
      <c r="E154" s="121">
        <v>40</v>
      </c>
      <c r="F154" s="122" t="s">
        <v>402</v>
      </c>
      <c r="G154" s="123" t="s">
        <v>403</v>
      </c>
      <c r="H154" s="124" t="s">
        <v>337</v>
      </c>
      <c r="I154" s="125" t="s">
        <v>132</v>
      </c>
      <c r="J154" s="126"/>
      <c r="K154" s="126"/>
      <c r="L154" s="127"/>
      <c r="M154" s="127"/>
      <c r="N154" s="128"/>
      <c r="O154" s="129">
        <v>6</v>
      </c>
      <c r="P154" s="130">
        <f t="shared" si="23"/>
        <v>3.6</v>
      </c>
      <c r="Q154" s="131">
        <f t="shared" si="24"/>
        <v>0.14399999999999999</v>
      </c>
      <c r="R154" s="132">
        <f t="shared" si="25"/>
        <v>23.759999999999998</v>
      </c>
      <c r="S154" s="133"/>
      <c r="T154" s="130"/>
      <c r="U154" s="131"/>
      <c r="V154" s="130"/>
      <c r="W154" s="143" t="s">
        <v>133</v>
      </c>
      <c r="X154" s="135">
        <v>190</v>
      </c>
      <c r="Y154" s="136">
        <f t="shared" si="27"/>
        <v>684</v>
      </c>
      <c r="Z154" s="137">
        <f t="shared" si="28"/>
        <v>27.36</v>
      </c>
      <c r="AA154" s="138">
        <f t="shared" si="29"/>
        <v>4514.3999999999996</v>
      </c>
      <c r="AB154" s="139">
        <f t="shared" si="26"/>
        <v>630.4</v>
      </c>
      <c r="AC154" s="140">
        <f t="shared" si="30"/>
        <v>756.48</v>
      </c>
      <c r="AD154" s="141">
        <f t="shared" si="31"/>
        <v>15760</v>
      </c>
      <c r="AE154" s="142">
        <f t="shared" si="32"/>
        <v>18912</v>
      </c>
      <c r="AF154" s="66"/>
      <c r="AG154" s="66"/>
      <c r="AH154" s="116"/>
      <c r="AI154" s="116"/>
      <c r="AJ154" s="117">
        <v>165</v>
      </c>
      <c r="AK154" s="118">
        <v>15760</v>
      </c>
    </row>
    <row r="155" spans="1:37" ht="15" customHeight="1">
      <c r="A155" s="119" t="s">
        <v>28</v>
      </c>
      <c r="B155" s="120" t="s">
        <v>29</v>
      </c>
      <c r="C155" s="144">
        <v>1000</v>
      </c>
      <c r="D155" s="144">
        <v>600</v>
      </c>
      <c r="E155" s="121">
        <v>50</v>
      </c>
      <c r="F155" s="122" t="s">
        <v>404</v>
      </c>
      <c r="G155" s="123" t="s">
        <v>405</v>
      </c>
      <c r="H155" s="124" t="s">
        <v>337</v>
      </c>
      <c r="I155" s="125" t="s">
        <v>132</v>
      </c>
      <c r="J155" s="126"/>
      <c r="K155" s="126"/>
      <c r="L155" s="127"/>
      <c r="M155" s="127"/>
      <c r="N155" s="128"/>
      <c r="O155" s="129">
        <v>4</v>
      </c>
      <c r="P155" s="130">
        <f t="shared" si="23"/>
        <v>2.4</v>
      </c>
      <c r="Q155" s="131">
        <f t="shared" si="24"/>
        <v>0.12</v>
      </c>
      <c r="R155" s="132">
        <f t="shared" si="25"/>
        <v>19.8</v>
      </c>
      <c r="S155" s="133"/>
      <c r="T155" s="130"/>
      <c r="U155" s="131"/>
      <c r="V155" s="130"/>
      <c r="W155" s="134" t="s">
        <v>136</v>
      </c>
      <c r="X155" s="135">
        <v>1</v>
      </c>
      <c r="Y155" s="136">
        <f t="shared" si="27"/>
        <v>2.4</v>
      </c>
      <c r="Z155" s="137">
        <f t="shared" si="28"/>
        <v>0.12</v>
      </c>
      <c r="AA155" s="138">
        <f t="shared" si="29"/>
        <v>19.8</v>
      </c>
      <c r="AB155" s="139">
        <f t="shared" si="26"/>
        <v>771</v>
      </c>
      <c r="AC155" s="140">
        <f t="shared" si="30"/>
        <v>925.2</v>
      </c>
      <c r="AD155" s="141">
        <f t="shared" ref="AD155:AD206" si="33">ROUND(AK155*(1-$AE$15),2)</f>
        <v>15420</v>
      </c>
      <c r="AE155" s="142">
        <f t="shared" si="32"/>
        <v>18504</v>
      </c>
      <c r="AF155" s="66"/>
      <c r="AG155" s="66"/>
      <c r="AH155" s="116"/>
      <c r="AI155" s="116"/>
      <c r="AJ155" s="117">
        <v>165</v>
      </c>
      <c r="AK155" s="118">
        <v>15420</v>
      </c>
    </row>
    <row r="156" spans="1:37" ht="15" customHeight="1">
      <c r="A156" s="119" t="s">
        <v>28</v>
      </c>
      <c r="B156" s="120" t="s">
        <v>29</v>
      </c>
      <c r="C156" s="144">
        <v>1000</v>
      </c>
      <c r="D156" s="144">
        <v>600</v>
      </c>
      <c r="E156" s="121">
        <v>60</v>
      </c>
      <c r="F156" s="122" t="s">
        <v>406</v>
      </c>
      <c r="G156" s="123" t="s">
        <v>407</v>
      </c>
      <c r="H156" s="124" t="s">
        <v>337</v>
      </c>
      <c r="I156" s="125" t="s">
        <v>132</v>
      </c>
      <c r="J156" s="126"/>
      <c r="K156" s="126"/>
      <c r="L156" s="127"/>
      <c r="M156" s="127"/>
      <c r="N156" s="128"/>
      <c r="O156" s="129">
        <v>4</v>
      </c>
      <c r="P156" s="130">
        <f t="shared" si="23"/>
        <v>2.4</v>
      </c>
      <c r="Q156" s="131">
        <f t="shared" si="24"/>
        <v>0.14399999999999999</v>
      </c>
      <c r="R156" s="132">
        <f t="shared" si="25"/>
        <v>23.759999999999998</v>
      </c>
      <c r="S156" s="133"/>
      <c r="T156" s="130"/>
      <c r="U156" s="131"/>
      <c r="V156" s="130"/>
      <c r="W156" s="145" t="s">
        <v>149</v>
      </c>
      <c r="X156" s="135">
        <v>253</v>
      </c>
      <c r="Y156" s="136">
        <f t="shared" si="27"/>
        <v>607.19999999999993</v>
      </c>
      <c r="Z156" s="137">
        <f t="shared" si="28"/>
        <v>36.431999999999995</v>
      </c>
      <c r="AA156" s="138">
        <f t="shared" si="29"/>
        <v>6011.28</v>
      </c>
      <c r="AB156" s="139">
        <f t="shared" si="26"/>
        <v>954</v>
      </c>
      <c r="AC156" s="140">
        <f t="shared" si="30"/>
        <v>1144.8</v>
      </c>
      <c r="AD156" s="141">
        <f t="shared" si="33"/>
        <v>15900</v>
      </c>
      <c r="AE156" s="142">
        <f t="shared" si="32"/>
        <v>19080</v>
      </c>
      <c r="AF156" s="66"/>
      <c r="AG156" s="66"/>
      <c r="AH156" s="116"/>
      <c r="AI156" s="116"/>
      <c r="AJ156" s="117">
        <v>165</v>
      </c>
      <c r="AK156" s="118">
        <v>15900</v>
      </c>
    </row>
    <row r="157" spans="1:37" ht="15" customHeight="1">
      <c r="A157" s="119" t="s">
        <v>28</v>
      </c>
      <c r="B157" s="120" t="s">
        <v>29</v>
      </c>
      <c r="C157" s="144">
        <v>1000</v>
      </c>
      <c r="D157" s="144">
        <v>600</v>
      </c>
      <c r="E157" s="121">
        <v>70</v>
      </c>
      <c r="F157" s="122" t="s">
        <v>408</v>
      </c>
      <c r="G157" s="123" t="s">
        <v>409</v>
      </c>
      <c r="H157" s="124" t="s">
        <v>337</v>
      </c>
      <c r="I157" s="125" t="s">
        <v>132</v>
      </c>
      <c r="J157" s="126"/>
      <c r="K157" s="126"/>
      <c r="L157" s="127"/>
      <c r="M157" s="127"/>
      <c r="N157" s="128"/>
      <c r="O157" s="129">
        <v>2</v>
      </c>
      <c r="P157" s="130">
        <f t="shared" si="23"/>
        <v>1.2</v>
      </c>
      <c r="Q157" s="131">
        <f t="shared" si="24"/>
        <v>8.4000000000000005E-2</v>
      </c>
      <c r="R157" s="132">
        <f t="shared" si="25"/>
        <v>13.860000000000001</v>
      </c>
      <c r="S157" s="133"/>
      <c r="T157" s="130"/>
      <c r="U157" s="131"/>
      <c r="V157" s="130"/>
      <c r="W157" s="145" t="s">
        <v>149</v>
      </c>
      <c r="X157" s="135">
        <v>433</v>
      </c>
      <c r="Y157" s="136">
        <f t="shared" si="27"/>
        <v>519.6</v>
      </c>
      <c r="Z157" s="137">
        <f t="shared" si="28"/>
        <v>36.372</v>
      </c>
      <c r="AA157" s="138">
        <f t="shared" si="29"/>
        <v>6001.38</v>
      </c>
      <c r="AB157" s="139">
        <f t="shared" si="26"/>
        <v>1113</v>
      </c>
      <c r="AC157" s="140">
        <f t="shared" si="30"/>
        <v>1335.6</v>
      </c>
      <c r="AD157" s="141">
        <f t="shared" si="33"/>
        <v>15900</v>
      </c>
      <c r="AE157" s="142">
        <f t="shared" si="32"/>
        <v>19080</v>
      </c>
      <c r="AF157" s="66"/>
      <c r="AG157" s="66"/>
      <c r="AH157" s="116"/>
      <c r="AI157" s="116"/>
      <c r="AJ157" s="117">
        <v>165</v>
      </c>
      <c r="AK157" s="118">
        <v>15900</v>
      </c>
    </row>
    <row r="158" spans="1:37" ht="15" customHeight="1">
      <c r="A158" s="119" t="s">
        <v>28</v>
      </c>
      <c r="B158" s="120" t="s">
        <v>29</v>
      </c>
      <c r="C158" s="144">
        <v>1000</v>
      </c>
      <c r="D158" s="144">
        <v>600</v>
      </c>
      <c r="E158" s="121">
        <v>80</v>
      </c>
      <c r="F158" s="122" t="s">
        <v>410</v>
      </c>
      <c r="G158" s="123" t="s">
        <v>411</v>
      </c>
      <c r="H158" s="124" t="s">
        <v>337</v>
      </c>
      <c r="I158" s="125" t="s">
        <v>132</v>
      </c>
      <c r="J158" s="126"/>
      <c r="K158" s="126"/>
      <c r="L158" s="127"/>
      <c r="M158" s="127"/>
      <c r="N158" s="128"/>
      <c r="O158" s="129">
        <v>2</v>
      </c>
      <c r="P158" s="130">
        <f t="shared" si="23"/>
        <v>1.2</v>
      </c>
      <c r="Q158" s="131">
        <f t="shared" si="24"/>
        <v>9.6000000000000002E-2</v>
      </c>
      <c r="R158" s="132">
        <f t="shared" si="25"/>
        <v>15.84</v>
      </c>
      <c r="S158" s="133"/>
      <c r="T158" s="130"/>
      <c r="U158" s="131"/>
      <c r="V158" s="130"/>
      <c r="W158" s="145" t="s">
        <v>149</v>
      </c>
      <c r="X158" s="135">
        <v>379</v>
      </c>
      <c r="Y158" s="136">
        <f t="shared" si="27"/>
        <v>454.8</v>
      </c>
      <c r="Z158" s="137">
        <f t="shared" si="28"/>
        <v>36.384</v>
      </c>
      <c r="AA158" s="138">
        <f t="shared" si="29"/>
        <v>6003.36</v>
      </c>
      <c r="AB158" s="139">
        <f t="shared" si="26"/>
        <v>1272</v>
      </c>
      <c r="AC158" s="140">
        <f t="shared" si="30"/>
        <v>1526.4</v>
      </c>
      <c r="AD158" s="141">
        <f t="shared" si="33"/>
        <v>15900</v>
      </c>
      <c r="AE158" s="142">
        <f t="shared" si="32"/>
        <v>19080</v>
      </c>
      <c r="AF158" s="66"/>
      <c r="AG158" s="66"/>
      <c r="AH158" s="116"/>
      <c r="AI158" s="116"/>
      <c r="AJ158" s="117">
        <v>165</v>
      </c>
      <c r="AK158" s="118">
        <v>15900</v>
      </c>
    </row>
    <row r="159" spans="1:37" ht="15" customHeight="1">
      <c r="A159" s="119" t="s">
        <v>28</v>
      </c>
      <c r="B159" s="120" t="s">
        <v>29</v>
      </c>
      <c r="C159" s="144">
        <v>1000</v>
      </c>
      <c r="D159" s="144">
        <v>600</v>
      </c>
      <c r="E159" s="121">
        <v>90</v>
      </c>
      <c r="F159" s="122" t="s">
        <v>412</v>
      </c>
      <c r="G159" s="123" t="s">
        <v>413</v>
      </c>
      <c r="H159" s="124" t="s">
        <v>337</v>
      </c>
      <c r="I159" s="125" t="s">
        <v>132</v>
      </c>
      <c r="J159" s="126"/>
      <c r="K159" s="126"/>
      <c r="L159" s="127"/>
      <c r="M159" s="127"/>
      <c r="N159" s="128"/>
      <c r="O159" s="129">
        <v>2</v>
      </c>
      <c r="P159" s="130">
        <f t="shared" si="23"/>
        <v>1.2</v>
      </c>
      <c r="Q159" s="131">
        <f t="shared" si="24"/>
        <v>0.108</v>
      </c>
      <c r="R159" s="132">
        <f t="shared" si="25"/>
        <v>17.82</v>
      </c>
      <c r="S159" s="133"/>
      <c r="T159" s="130"/>
      <c r="U159" s="131"/>
      <c r="V159" s="130"/>
      <c r="W159" s="145" t="s">
        <v>149</v>
      </c>
      <c r="X159" s="135">
        <v>337</v>
      </c>
      <c r="Y159" s="136">
        <f t="shared" si="27"/>
        <v>404.4</v>
      </c>
      <c r="Z159" s="137">
        <f t="shared" si="28"/>
        <v>36.396000000000001</v>
      </c>
      <c r="AA159" s="138">
        <f t="shared" si="29"/>
        <v>6005.34</v>
      </c>
      <c r="AB159" s="139">
        <f t="shared" si="26"/>
        <v>1431</v>
      </c>
      <c r="AC159" s="140">
        <f t="shared" si="30"/>
        <v>1717.2</v>
      </c>
      <c r="AD159" s="141">
        <f t="shared" si="33"/>
        <v>15900</v>
      </c>
      <c r="AE159" s="142">
        <f t="shared" si="32"/>
        <v>19080</v>
      </c>
      <c r="AF159" s="66"/>
      <c r="AG159" s="66"/>
      <c r="AH159" s="116"/>
      <c r="AI159" s="116"/>
      <c r="AJ159" s="117">
        <v>165</v>
      </c>
      <c r="AK159" s="118">
        <v>15900</v>
      </c>
    </row>
    <row r="160" spans="1:37" ht="15" customHeight="1">
      <c r="A160" s="151" t="s">
        <v>28</v>
      </c>
      <c r="B160" s="152" t="s">
        <v>29</v>
      </c>
      <c r="C160" s="153">
        <v>1000</v>
      </c>
      <c r="D160" s="153">
        <v>600</v>
      </c>
      <c r="E160" s="154">
        <v>100</v>
      </c>
      <c r="F160" s="155" t="s">
        <v>414</v>
      </c>
      <c r="G160" s="156" t="s">
        <v>415</v>
      </c>
      <c r="H160" s="157" t="s">
        <v>337</v>
      </c>
      <c r="I160" s="158" t="s">
        <v>132</v>
      </c>
      <c r="J160" s="159"/>
      <c r="K160" s="159"/>
      <c r="L160" s="160"/>
      <c r="M160" s="160"/>
      <c r="N160" s="161"/>
      <c r="O160" s="162">
        <v>2</v>
      </c>
      <c r="P160" s="163">
        <f t="shared" si="23"/>
        <v>1.2</v>
      </c>
      <c r="Q160" s="164">
        <f t="shared" si="24"/>
        <v>0.12</v>
      </c>
      <c r="R160" s="165">
        <f t="shared" si="25"/>
        <v>19.8</v>
      </c>
      <c r="S160" s="166"/>
      <c r="T160" s="163"/>
      <c r="U160" s="164"/>
      <c r="V160" s="163"/>
      <c r="W160" s="167" t="s">
        <v>149</v>
      </c>
      <c r="X160" s="168">
        <v>304</v>
      </c>
      <c r="Y160" s="169">
        <f t="shared" si="27"/>
        <v>364.8</v>
      </c>
      <c r="Z160" s="170">
        <f t="shared" si="28"/>
        <v>36.479999999999997</v>
      </c>
      <c r="AA160" s="171">
        <f t="shared" si="29"/>
        <v>6019.2</v>
      </c>
      <c r="AB160" s="172">
        <f t="shared" si="26"/>
        <v>1590</v>
      </c>
      <c r="AC160" s="173">
        <f t="shared" si="30"/>
        <v>1908</v>
      </c>
      <c r="AD160" s="174">
        <f t="shared" si="33"/>
        <v>15900</v>
      </c>
      <c r="AE160" s="175">
        <f t="shared" si="32"/>
        <v>19080</v>
      </c>
      <c r="AF160" s="66"/>
      <c r="AG160" s="66"/>
      <c r="AH160" s="116"/>
      <c r="AI160" s="116"/>
      <c r="AJ160" s="176">
        <v>165</v>
      </c>
      <c r="AK160" s="177">
        <v>15900</v>
      </c>
    </row>
    <row r="161" spans="1:37" ht="15" customHeight="1">
      <c r="A161" s="178" t="s">
        <v>30</v>
      </c>
      <c r="B161" s="179" t="s">
        <v>31</v>
      </c>
      <c r="C161" s="180">
        <v>1000</v>
      </c>
      <c r="D161" s="180">
        <v>600</v>
      </c>
      <c r="E161" s="180">
        <v>50</v>
      </c>
      <c r="F161" s="181" t="s">
        <v>416</v>
      </c>
      <c r="G161" s="182" t="s">
        <v>417</v>
      </c>
      <c r="H161" s="183" t="s">
        <v>337</v>
      </c>
      <c r="I161" s="184" t="s">
        <v>132</v>
      </c>
      <c r="J161" s="185" t="s">
        <v>132</v>
      </c>
      <c r="K161" s="185" t="s">
        <v>132</v>
      </c>
      <c r="L161" s="186" t="s">
        <v>132</v>
      </c>
      <c r="M161" s="186"/>
      <c r="N161" s="187"/>
      <c r="O161" s="188">
        <v>10</v>
      </c>
      <c r="P161" s="189">
        <f t="shared" si="23"/>
        <v>6</v>
      </c>
      <c r="Q161" s="190">
        <f t="shared" si="24"/>
        <v>0.3</v>
      </c>
      <c r="R161" s="191">
        <f t="shared" si="25"/>
        <v>12</v>
      </c>
      <c r="S161" s="192"/>
      <c r="T161" s="189"/>
      <c r="U161" s="190"/>
      <c r="V161" s="189"/>
      <c r="W161" s="243" t="s">
        <v>149</v>
      </c>
      <c r="X161" s="194">
        <v>500</v>
      </c>
      <c r="Y161" s="195">
        <f t="shared" si="27"/>
        <v>3000</v>
      </c>
      <c r="Z161" s="196">
        <f t="shared" si="28"/>
        <v>150</v>
      </c>
      <c r="AA161" s="197">
        <f t="shared" si="29"/>
        <v>6000</v>
      </c>
      <c r="AB161" s="198">
        <f t="shared" si="26"/>
        <v>215</v>
      </c>
      <c r="AC161" s="199">
        <f t="shared" si="30"/>
        <v>258</v>
      </c>
      <c r="AD161" s="200">
        <f t="shared" si="33"/>
        <v>4300</v>
      </c>
      <c r="AE161" s="201">
        <f t="shared" si="32"/>
        <v>5160</v>
      </c>
      <c r="AF161" s="66"/>
      <c r="AG161" s="66"/>
      <c r="AH161" s="116"/>
      <c r="AI161" s="116"/>
      <c r="AJ161" s="202">
        <v>40</v>
      </c>
      <c r="AK161" s="203">
        <v>4300</v>
      </c>
    </row>
    <row r="162" spans="1:37" ht="15" customHeight="1">
      <c r="A162" s="119" t="s">
        <v>30</v>
      </c>
      <c r="B162" s="120" t="s">
        <v>31</v>
      </c>
      <c r="C162" s="144">
        <v>1000</v>
      </c>
      <c r="D162" s="144">
        <v>600</v>
      </c>
      <c r="E162" s="121">
        <v>100</v>
      </c>
      <c r="F162" s="122" t="s">
        <v>418</v>
      </c>
      <c r="G162" s="123" t="s">
        <v>419</v>
      </c>
      <c r="H162" s="124" t="s">
        <v>337</v>
      </c>
      <c r="I162" s="125" t="s">
        <v>132</v>
      </c>
      <c r="J162" s="126" t="s">
        <v>132</v>
      </c>
      <c r="K162" s="126" t="s">
        <v>132</v>
      </c>
      <c r="L162" s="127" t="s">
        <v>132</v>
      </c>
      <c r="M162" s="127"/>
      <c r="N162" s="128"/>
      <c r="O162" s="129">
        <v>5</v>
      </c>
      <c r="P162" s="130">
        <f t="shared" si="23"/>
        <v>3</v>
      </c>
      <c r="Q162" s="131">
        <f t="shared" si="24"/>
        <v>0.3</v>
      </c>
      <c r="R162" s="132">
        <f t="shared" si="25"/>
        <v>12</v>
      </c>
      <c r="S162" s="133"/>
      <c r="T162" s="130"/>
      <c r="U162" s="131"/>
      <c r="V162" s="130"/>
      <c r="W162" s="145" t="s">
        <v>149</v>
      </c>
      <c r="X162" s="135">
        <v>500</v>
      </c>
      <c r="Y162" s="136">
        <f t="shared" si="27"/>
        <v>1500</v>
      </c>
      <c r="Z162" s="137">
        <f t="shared" si="28"/>
        <v>150</v>
      </c>
      <c r="AA162" s="138">
        <f t="shared" si="29"/>
        <v>6000</v>
      </c>
      <c r="AB162" s="139">
        <f t="shared" si="26"/>
        <v>430</v>
      </c>
      <c r="AC162" s="140">
        <f t="shared" si="30"/>
        <v>516</v>
      </c>
      <c r="AD162" s="141">
        <f t="shared" si="33"/>
        <v>4300</v>
      </c>
      <c r="AE162" s="142">
        <f t="shared" si="32"/>
        <v>5160</v>
      </c>
      <c r="AF162" s="66"/>
      <c r="AG162" s="66"/>
      <c r="AH162" s="116"/>
      <c r="AI162" s="116"/>
      <c r="AJ162" s="117">
        <v>40</v>
      </c>
      <c r="AK162" s="118">
        <v>4300</v>
      </c>
    </row>
    <row r="163" spans="1:37" ht="15" customHeight="1">
      <c r="A163" s="119" t="s">
        <v>30</v>
      </c>
      <c r="B163" s="120" t="s">
        <v>31</v>
      </c>
      <c r="C163" s="144">
        <v>1000</v>
      </c>
      <c r="D163" s="144">
        <v>600</v>
      </c>
      <c r="E163" s="121">
        <v>150</v>
      </c>
      <c r="F163" s="122" t="s">
        <v>420</v>
      </c>
      <c r="G163" s="123" t="s">
        <v>421</v>
      </c>
      <c r="H163" s="124" t="s">
        <v>337</v>
      </c>
      <c r="I163" s="125" t="s">
        <v>132</v>
      </c>
      <c r="J163" s="126" t="s">
        <v>132</v>
      </c>
      <c r="K163" s="126" t="s">
        <v>132</v>
      </c>
      <c r="L163" s="127" t="s">
        <v>132</v>
      </c>
      <c r="M163" s="127"/>
      <c r="N163" s="128"/>
      <c r="O163" s="129">
        <v>3</v>
      </c>
      <c r="P163" s="130">
        <f t="shared" si="23"/>
        <v>1.8</v>
      </c>
      <c r="Q163" s="131">
        <f t="shared" si="24"/>
        <v>0.27</v>
      </c>
      <c r="R163" s="132">
        <f t="shared" si="25"/>
        <v>10.8</v>
      </c>
      <c r="S163" s="133"/>
      <c r="T163" s="130"/>
      <c r="U163" s="131"/>
      <c r="V163" s="130"/>
      <c r="W163" s="145" t="s">
        <v>149</v>
      </c>
      <c r="X163" s="135">
        <v>556</v>
      </c>
      <c r="Y163" s="136">
        <f t="shared" si="27"/>
        <v>1000.8000000000001</v>
      </c>
      <c r="Z163" s="137">
        <f t="shared" si="28"/>
        <v>150.12</v>
      </c>
      <c r="AA163" s="138">
        <f t="shared" si="29"/>
        <v>6004.8</v>
      </c>
      <c r="AB163" s="139">
        <f t="shared" si="26"/>
        <v>645</v>
      </c>
      <c r="AC163" s="140">
        <f t="shared" si="30"/>
        <v>774</v>
      </c>
      <c r="AD163" s="141">
        <f t="shared" si="33"/>
        <v>4300</v>
      </c>
      <c r="AE163" s="142">
        <f t="shared" si="32"/>
        <v>5160</v>
      </c>
      <c r="AF163" s="66"/>
      <c r="AG163" s="66"/>
      <c r="AH163" s="116"/>
      <c r="AI163" s="116"/>
      <c r="AJ163" s="117">
        <v>40</v>
      </c>
      <c r="AK163" s="118">
        <v>4300</v>
      </c>
    </row>
    <row r="164" spans="1:37" ht="15" customHeight="1">
      <c r="A164" s="119" t="s">
        <v>30</v>
      </c>
      <c r="B164" s="146" t="s">
        <v>32</v>
      </c>
      <c r="C164" s="121">
        <v>1000</v>
      </c>
      <c r="D164" s="121">
        <v>600</v>
      </c>
      <c r="E164" s="121">
        <v>50</v>
      </c>
      <c r="F164" s="122" t="s">
        <v>422</v>
      </c>
      <c r="G164" s="123" t="s">
        <v>423</v>
      </c>
      <c r="H164" s="124" t="s">
        <v>337</v>
      </c>
      <c r="I164" s="125" t="s">
        <v>132</v>
      </c>
      <c r="J164" s="126"/>
      <c r="K164" s="126"/>
      <c r="L164" s="127"/>
      <c r="M164" s="127"/>
      <c r="N164" s="128"/>
      <c r="O164" s="129">
        <v>10</v>
      </c>
      <c r="P164" s="130">
        <f t="shared" si="23"/>
        <v>6</v>
      </c>
      <c r="Q164" s="131">
        <f t="shared" si="24"/>
        <v>0.3</v>
      </c>
      <c r="R164" s="132">
        <f t="shared" si="25"/>
        <v>12</v>
      </c>
      <c r="S164" s="133"/>
      <c r="T164" s="130"/>
      <c r="U164" s="131"/>
      <c r="V164" s="130"/>
      <c r="W164" s="145" t="s">
        <v>149</v>
      </c>
      <c r="X164" s="135">
        <v>500</v>
      </c>
      <c r="Y164" s="136">
        <f t="shared" si="27"/>
        <v>3000</v>
      </c>
      <c r="Z164" s="137">
        <f t="shared" si="28"/>
        <v>150</v>
      </c>
      <c r="AA164" s="138">
        <f t="shared" si="29"/>
        <v>6000</v>
      </c>
      <c r="AB164" s="139">
        <f t="shared" si="26"/>
        <v>272</v>
      </c>
      <c r="AC164" s="140">
        <f t="shared" si="30"/>
        <v>326.39999999999998</v>
      </c>
      <c r="AD164" s="141">
        <f t="shared" si="33"/>
        <v>5440</v>
      </c>
      <c r="AE164" s="142">
        <f t="shared" si="32"/>
        <v>6528</v>
      </c>
      <c r="AF164" s="66"/>
      <c r="AG164" s="66"/>
      <c r="AH164" s="116"/>
      <c r="AI164" s="116"/>
      <c r="AJ164" s="117">
        <v>40</v>
      </c>
      <c r="AK164" s="118">
        <v>5440</v>
      </c>
    </row>
    <row r="165" spans="1:37" ht="15" customHeight="1">
      <c r="A165" s="119" t="s">
        <v>30</v>
      </c>
      <c r="B165" s="120" t="s">
        <v>32</v>
      </c>
      <c r="C165" s="144">
        <v>1000</v>
      </c>
      <c r="D165" s="144">
        <v>600</v>
      </c>
      <c r="E165" s="121">
        <v>100</v>
      </c>
      <c r="F165" s="122" t="s">
        <v>424</v>
      </c>
      <c r="G165" s="123" t="s">
        <v>425</v>
      </c>
      <c r="H165" s="124" t="s">
        <v>337</v>
      </c>
      <c r="I165" s="125" t="s">
        <v>132</v>
      </c>
      <c r="J165" s="126"/>
      <c r="K165" s="126"/>
      <c r="L165" s="127"/>
      <c r="M165" s="127"/>
      <c r="N165" s="128"/>
      <c r="O165" s="129">
        <v>5</v>
      </c>
      <c r="P165" s="130">
        <f t="shared" si="23"/>
        <v>3</v>
      </c>
      <c r="Q165" s="131">
        <f t="shared" si="24"/>
        <v>0.3</v>
      </c>
      <c r="R165" s="132">
        <f t="shared" si="25"/>
        <v>12</v>
      </c>
      <c r="S165" s="133"/>
      <c r="T165" s="130"/>
      <c r="U165" s="131"/>
      <c r="V165" s="130"/>
      <c r="W165" s="145" t="s">
        <v>149</v>
      </c>
      <c r="X165" s="135">
        <v>500</v>
      </c>
      <c r="Y165" s="136">
        <f t="shared" si="27"/>
        <v>1500</v>
      </c>
      <c r="Z165" s="137">
        <f t="shared" si="28"/>
        <v>150</v>
      </c>
      <c r="AA165" s="138">
        <f t="shared" si="29"/>
        <v>6000</v>
      </c>
      <c r="AB165" s="139">
        <f t="shared" si="26"/>
        <v>488</v>
      </c>
      <c r="AC165" s="140">
        <f t="shared" si="30"/>
        <v>585.6</v>
      </c>
      <c r="AD165" s="141">
        <f t="shared" si="33"/>
        <v>4880</v>
      </c>
      <c r="AE165" s="142">
        <f t="shared" si="32"/>
        <v>5856</v>
      </c>
      <c r="AF165" s="66"/>
      <c r="AG165" s="66"/>
      <c r="AH165" s="116"/>
      <c r="AI165" s="116"/>
      <c r="AJ165" s="117">
        <v>40</v>
      </c>
      <c r="AK165" s="118">
        <v>4880</v>
      </c>
    </row>
    <row r="166" spans="1:37" ht="15" customHeight="1">
      <c r="A166" s="119" t="s">
        <v>30</v>
      </c>
      <c r="B166" s="120" t="s">
        <v>32</v>
      </c>
      <c r="C166" s="144">
        <v>1000</v>
      </c>
      <c r="D166" s="144">
        <v>600</v>
      </c>
      <c r="E166" s="121">
        <v>150</v>
      </c>
      <c r="F166" s="122" t="s">
        <v>426</v>
      </c>
      <c r="G166" s="123" t="s">
        <v>427</v>
      </c>
      <c r="H166" s="124" t="s">
        <v>337</v>
      </c>
      <c r="I166" s="125" t="s">
        <v>132</v>
      </c>
      <c r="J166" s="126"/>
      <c r="K166" s="126"/>
      <c r="L166" s="127"/>
      <c r="M166" s="127"/>
      <c r="N166" s="128"/>
      <c r="O166" s="129">
        <v>3</v>
      </c>
      <c r="P166" s="130">
        <f t="shared" si="23"/>
        <v>1.8</v>
      </c>
      <c r="Q166" s="131">
        <f t="shared" si="24"/>
        <v>0.27</v>
      </c>
      <c r="R166" s="132">
        <f t="shared" si="25"/>
        <v>10.8</v>
      </c>
      <c r="S166" s="133"/>
      <c r="T166" s="130"/>
      <c r="U166" s="131"/>
      <c r="V166" s="130"/>
      <c r="W166" s="145" t="s">
        <v>149</v>
      </c>
      <c r="X166" s="135">
        <v>556</v>
      </c>
      <c r="Y166" s="136">
        <f t="shared" si="27"/>
        <v>1000.8000000000001</v>
      </c>
      <c r="Z166" s="137">
        <f t="shared" si="28"/>
        <v>150.12</v>
      </c>
      <c r="AA166" s="138">
        <f t="shared" si="29"/>
        <v>6004.8</v>
      </c>
      <c r="AB166" s="139">
        <f t="shared" si="26"/>
        <v>702</v>
      </c>
      <c r="AC166" s="140">
        <f t="shared" si="30"/>
        <v>842.4</v>
      </c>
      <c r="AD166" s="141">
        <f t="shared" si="33"/>
        <v>4680</v>
      </c>
      <c r="AE166" s="142">
        <f t="shared" si="32"/>
        <v>5616</v>
      </c>
      <c r="AF166" s="66"/>
      <c r="AG166" s="66"/>
      <c r="AH166" s="116"/>
      <c r="AI166" s="116"/>
      <c r="AJ166" s="117">
        <v>40</v>
      </c>
      <c r="AK166" s="118">
        <v>4680</v>
      </c>
    </row>
    <row r="167" spans="1:37" ht="15" customHeight="1">
      <c r="A167" s="119" t="s">
        <v>30</v>
      </c>
      <c r="B167" s="146" t="s">
        <v>33</v>
      </c>
      <c r="C167" s="121">
        <v>1000</v>
      </c>
      <c r="D167" s="121">
        <v>600</v>
      </c>
      <c r="E167" s="121">
        <v>50</v>
      </c>
      <c r="F167" s="122" t="s">
        <v>428</v>
      </c>
      <c r="G167" s="123" t="s">
        <v>429</v>
      </c>
      <c r="H167" s="124" t="s">
        <v>337</v>
      </c>
      <c r="I167" s="125" t="s">
        <v>132</v>
      </c>
      <c r="J167" s="126" t="s">
        <v>132</v>
      </c>
      <c r="K167" s="126" t="s">
        <v>132</v>
      </c>
      <c r="L167" s="127" t="s">
        <v>132</v>
      </c>
      <c r="M167" s="127"/>
      <c r="N167" s="128"/>
      <c r="O167" s="129">
        <v>8</v>
      </c>
      <c r="P167" s="130">
        <f t="shared" si="23"/>
        <v>4.8</v>
      </c>
      <c r="Q167" s="131">
        <f t="shared" si="24"/>
        <v>0.24</v>
      </c>
      <c r="R167" s="132">
        <f t="shared" si="25"/>
        <v>14.399999999999999</v>
      </c>
      <c r="S167" s="133"/>
      <c r="T167" s="130"/>
      <c r="U167" s="131"/>
      <c r="V167" s="130"/>
      <c r="W167" s="145" t="s">
        <v>149</v>
      </c>
      <c r="X167" s="135">
        <v>334</v>
      </c>
      <c r="Y167" s="136">
        <f t="shared" si="27"/>
        <v>1603.2</v>
      </c>
      <c r="Z167" s="137">
        <f t="shared" si="28"/>
        <v>80.16</v>
      </c>
      <c r="AA167" s="138">
        <f t="shared" si="29"/>
        <v>4809.5999999999995</v>
      </c>
      <c r="AB167" s="139">
        <f t="shared" si="26"/>
        <v>280</v>
      </c>
      <c r="AC167" s="140">
        <f t="shared" si="30"/>
        <v>336</v>
      </c>
      <c r="AD167" s="141">
        <f t="shared" si="33"/>
        <v>5600</v>
      </c>
      <c r="AE167" s="142">
        <f t="shared" si="32"/>
        <v>6720</v>
      </c>
      <c r="AF167" s="66"/>
      <c r="AG167" s="66"/>
      <c r="AH167" s="116"/>
      <c r="AI167" s="116"/>
      <c r="AJ167" s="117">
        <v>60</v>
      </c>
      <c r="AK167" s="118">
        <v>5600</v>
      </c>
    </row>
    <row r="168" spans="1:37" ht="15" customHeight="1">
      <c r="A168" s="119" t="s">
        <v>30</v>
      </c>
      <c r="B168" s="120" t="s">
        <v>33</v>
      </c>
      <c r="C168" s="144">
        <v>1000</v>
      </c>
      <c r="D168" s="144">
        <v>600</v>
      </c>
      <c r="E168" s="121">
        <v>100</v>
      </c>
      <c r="F168" s="122" t="s">
        <v>430</v>
      </c>
      <c r="G168" s="123" t="s">
        <v>431</v>
      </c>
      <c r="H168" s="124" t="s">
        <v>337</v>
      </c>
      <c r="I168" s="125" t="s">
        <v>132</v>
      </c>
      <c r="J168" s="126" t="s">
        <v>132</v>
      </c>
      <c r="K168" s="126" t="s">
        <v>132</v>
      </c>
      <c r="L168" s="127" t="s">
        <v>132</v>
      </c>
      <c r="M168" s="127"/>
      <c r="N168" s="128"/>
      <c r="O168" s="129">
        <v>4</v>
      </c>
      <c r="P168" s="130">
        <f t="shared" si="23"/>
        <v>2.4</v>
      </c>
      <c r="Q168" s="131">
        <f t="shared" si="24"/>
        <v>0.24</v>
      </c>
      <c r="R168" s="132">
        <f t="shared" si="25"/>
        <v>14.399999999999999</v>
      </c>
      <c r="S168" s="133"/>
      <c r="T168" s="130"/>
      <c r="U168" s="131"/>
      <c r="V168" s="130"/>
      <c r="W168" s="145" t="s">
        <v>149</v>
      </c>
      <c r="X168" s="135">
        <v>417</v>
      </c>
      <c r="Y168" s="136">
        <f t="shared" si="27"/>
        <v>1000.8</v>
      </c>
      <c r="Z168" s="137">
        <f t="shared" si="28"/>
        <v>100.08</v>
      </c>
      <c r="AA168" s="138">
        <f t="shared" si="29"/>
        <v>6004.7999999999993</v>
      </c>
      <c r="AB168" s="139">
        <f t="shared" si="26"/>
        <v>560</v>
      </c>
      <c r="AC168" s="140">
        <f t="shared" si="30"/>
        <v>672</v>
      </c>
      <c r="AD168" s="141">
        <f t="shared" si="33"/>
        <v>5600</v>
      </c>
      <c r="AE168" s="142">
        <f t="shared" si="32"/>
        <v>6720</v>
      </c>
      <c r="AF168" s="66"/>
      <c r="AG168" s="66"/>
      <c r="AH168" s="116"/>
      <c r="AI168" s="116"/>
      <c r="AJ168" s="117">
        <v>60</v>
      </c>
      <c r="AK168" s="118">
        <v>5600</v>
      </c>
    </row>
    <row r="169" spans="1:37" ht="15" customHeight="1">
      <c r="A169" s="119" t="s">
        <v>30</v>
      </c>
      <c r="B169" s="120" t="s">
        <v>33</v>
      </c>
      <c r="C169" s="144">
        <v>1000</v>
      </c>
      <c r="D169" s="144">
        <v>600</v>
      </c>
      <c r="E169" s="121">
        <v>150</v>
      </c>
      <c r="F169" s="122" t="s">
        <v>432</v>
      </c>
      <c r="G169" s="123" t="s">
        <v>433</v>
      </c>
      <c r="H169" s="124" t="s">
        <v>337</v>
      </c>
      <c r="I169" s="125" t="s">
        <v>132</v>
      </c>
      <c r="J169" s="126" t="s">
        <v>132</v>
      </c>
      <c r="K169" s="126" t="s">
        <v>132</v>
      </c>
      <c r="L169" s="127" t="s">
        <v>132</v>
      </c>
      <c r="M169" s="127"/>
      <c r="N169" s="128"/>
      <c r="O169" s="129">
        <v>3</v>
      </c>
      <c r="P169" s="130">
        <f t="shared" si="23"/>
        <v>1.8</v>
      </c>
      <c r="Q169" s="131">
        <f t="shared" si="24"/>
        <v>0.27</v>
      </c>
      <c r="R169" s="132">
        <f t="shared" si="25"/>
        <v>16.200000000000003</v>
      </c>
      <c r="S169" s="133"/>
      <c r="T169" s="130"/>
      <c r="U169" s="131"/>
      <c r="V169" s="130"/>
      <c r="W169" s="145" t="s">
        <v>149</v>
      </c>
      <c r="X169" s="135">
        <v>371</v>
      </c>
      <c r="Y169" s="136">
        <f t="shared" si="27"/>
        <v>667.80000000000007</v>
      </c>
      <c r="Z169" s="137">
        <f t="shared" si="28"/>
        <v>100.17</v>
      </c>
      <c r="AA169" s="138">
        <f t="shared" si="29"/>
        <v>6010.2000000000007</v>
      </c>
      <c r="AB169" s="139">
        <f t="shared" si="26"/>
        <v>840</v>
      </c>
      <c r="AC169" s="140">
        <f t="shared" si="30"/>
        <v>1008</v>
      </c>
      <c r="AD169" s="141">
        <f t="shared" si="33"/>
        <v>5600</v>
      </c>
      <c r="AE169" s="142">
        <f t="shared" si="32"/>
        <v>6720</v>
      </c>
      <c r="AF169" s="66"/>
      <c r="AG169" s="66"/>
      <c r="AH169" s="116"/>
      <c r="AI169" s="116"/>
      <c r="AJ169" s="117">
        <v>60</v>
      </c>
      <c r="AK169" s="118">
        <v>5600</v>
      </c>
    </row>
    <row r="170" spans="1:37" ht="15" customHeight="1">
      <c r="A170" s="119" t="s">
        <v>30</v>
      </c>
      <c r="B170" s="146" t="s">
        <v>34</v>
      </c>
      <c r="C170" s="121">
        <v>1000</v>
      </c>
      <c r="D170" s="121">
        <v>600</v>
      </c>
      <c r="E170" s="121">
        <v>50</v>
      </c>
      <c r="F170" s="122" t="s">
        <v>434</v>
      </c>
      <c r="G170" s="123" t="s">
        <v>435</v>
      </c>
      <c r="H170" s="124" t="s">
        <v>337</v>
      </c>
      <c r="I170" s="125" t="s">
        <v>132</v>
      </c>
      <c r="J170" s="126"/>
      <c r="K170" s="126"/>
      <c r="L170" s="127"/>
      <c r="M170" s="127"/>
      <c r="N170" s="128"/>
      <c r="O170" s="129">
        <v>8</v>
      </c>
      <c r="P170" s="130">
        <f t="shared" si="23"/>
        <v>4.8</v>
      </c>
      <c r="Q170" s="131">
        <f t="shared" si="24"/>
        <v>0.24</v>
      </c>
      <c r="R170" s="132">
        <f t="shared" si="25"/>
        <v>14.399999999999999</v>
      </c>
      <c r="S170" s="133"/>
      <c r="T170" s="130"/>
      <c r="U170" s="131"/>
      <c r="V170" s="130"/>
      <c r="W170" s="145" t="s">
        <v>149</v>
      </c>
      <c r="X170" s="135">
        <v>334</v>
      </c>
      <c r="Y170" s="136">
        <f t="shared" si="27"/>
        <v>1603.2</v>
      </c>
      <c r="Z170" s="137">
        <f t="shared" si="28"/>
        <v>80.16</v>
      </c>
      <c r="AA170" s="138">
        <f t="shared" si="29"/>
        <v>4809.5999999999995</v>
      </c>
      <c r="AB170" s="139">
        <f t="shared" si="26"/>
        <v>337</v>
      </c>
      <c r="AC170" s="140">
        <f t="shared" si="30"/>
        <v>404.4</v>
      </c>
      <c r="AD170" s="141">
        <f t="shared" si="33"/>
        <v>6740</v>
      </c>
      <c r="AE170" s="142">
        <f t="shared" si="32"/>
        <v>8088</v>
      </c>
      <c r="AF170" s="66"/>
      <c r="AG170" s="66"/>
      <c r="AH170" s="116"/>
      <c r="AI170" s="116"/>
      <c r="AJ170" s="117">
        <v>60</v>
      </c>
      <c r="AK170" s="118">
        <v>6740</v>
      </c>
    </row>
    <row r="171" spans="1:37" ht="15" customHeight="1">
      <c r="A171" s="119" t="s">
        <v>30</v>
      </c>
      <c r="B171" s="120" t="s">
        <v>34</v>
      </c>
      <c r="C171" s="144">
        <v>1000</v>
      </c>
      <c r="D171" s="144">
        <v>600</v>
      </c>
      <c r="E171" s="121">
        <v>100</v>
      </c>
      <c r="F171" s="122" t="s">
        <v>436</v>
      </c>
      <c r="G171" s="123" t="s">
        <v>437</v>
      </c>
      <c r="H171" s="124" t="s">
        <v>337</v>
      </c>
      <c r="I171" s="125" t="s">
        <v>132</v>
      </c>
      <c r="J171" s="126"/>
      <c r="K171" s="126"/>
      <c r="L171" s="127"/>
      <c r="M171" s="127"/>
      <c r="N171" s="128"/>
      <c r="O171" s="129">
        <v>4</v>
      </c>
      <c r="P171" s="130">
        <f t="shared" si="23"/>
        <v>2.4</v>
      </c>
      <c r="Q171" s="131">
        <f t="shared" si="24"/>
        <v>0.24</v>
      </c>
      <c r="R171" s="132">
        <f t="shared" si="25"/>
        <v>14.399999999999999</v>
      </c>
      <c r="S171" s="133"/>
      <c r="T171" s="130"/>
      <c r="U171" s="131"/>
      <c r="V171" s="130"/>
      <c r="W171" s="145" t="s">
        <v>149</v>
      </c>
      <c r="X171" s="135">
        <v>417</v>
      </c>
      <c r="Y171" s="136">
        <f t="shared" si="27"/>
        <v>1000.8</v>
      </c>
      <c r="Z171" s="137">
        <f t="shared" si="28"/>
        <v>100.08</v>
      </c>
      <c r="AA171" s="138">
        <f t="shared" si="29"/>
        <v>6004.7999999999993</v>
      </c>
      <c r="AB171" s="139">
        <f t="shared" si="26"/>
        <v>618</v>
      </c>
      <c r="AC171" s="140">
        <f t="shared" si="30"/>
        <v>741.6</v>
      </c>
      <c r="AD171" s="141">
        <f t="shared" si="33"/>
        <v>6180</v>
      </c>
      <c r="AE171" s="142">
        <f t="shared" si="32"/>
        <v>7416</v>
      </c>
      <c r="AF171" s="66"/>
      <c r="AG171" s="66"/>
      <c r="AH171" s="116"/>
      <c r="AI171" s="116"/>
      <c r="AJ171" s="117">
        <v>60</v>
      </c>
      <c r="AK171" s="118">
        <v>6180</v>
      </c>
    </row>
    <row r="172" spans="1:37" ht="15" customHeight="1">
      <c r="A172" s="119" t="s">
        <v>30</v>
      </c>
      <c r="B172" s="120" t="s">
        <v>34</v>
      </c>
      <c r="C172" s="144">
        <v>1000</v>
      </c>
      <c r="D172" s="144">
        <v>600</v>
      </c>
      <c r="E172" s="121">
        <v>150</v>
      </c>
      <c r="F172" s="122" t="s">
        <v>438</v>
      </c>
      <c r="G172" s="123" t="s">
        <v>439</v>
      </c>
      <c r="H172" s="124" t="s">
        <v>337</v>
      </c>
      <c r="I172" s="125" t="s">
        <v>132</v>
      </c>
      <c r="J172" s="126"/>
      <c r="K172" s="126"/>
      <c r="L172" s="127"/>
      <c r="M172" s="127"/>
      <c r="N172" s="128"/>
      <c r="O172" s="129">
        <v>3</v>
      </c>
      <c r="P172" s="130">
        <f t="shared" si="23"/>
        <v>1.8</v>
      </c>
      <c r="Q172" s="131">
        <f t="shared" si="24"/>
        <v>0.27</v>
      </c>
      <c r="R172" s="132">
        <f t="shared" si="25"/>
        <v>16.200000000000003</v>
      </c>
      <c r="S172" s="133"/>
      <c r="T172" s="130"/>
      <c r="U172" s="131"/>
      <c r="V172" s="130"/>
      <c r="W172" s="145" t="s">
        <v>149</v>
      </c>
      <c r="X172" s="135">
        <v>371</v>
      </c>
      <c r="Y172" s="136">
        <f t="shared" si="27"/>
        <v>667.80000000000007</v>
      </c>
      <c r="Z172" s="137">
        <f t="shared" si="28"/>
        <v>100.17</v>
      </c>
      <c r="AA172" s="138">
        <f t="shared" si="29"/>
        <v>6010.2000000000007</v>
      </c>
      <c r="AB172" s="139">
        <f t="shared" si="26"/>
        <v>897</v>
      </c>
      <c r="AC172" s="140">
        <f t="shared" si="30"/>
        <v>1076.4000000000001</v>
      </c>
      <c r="AD172" s="141">
        <f t="shared" si="33"/>
        <v>5980</v>
      </c>
      <c r="AE172" s="142">
        <f t="shared" si="32"/>
        <v>7176</v>
      </c>
      <c r="AF172" s="66"/>
      <c r="AG172" s="66"/>
      <c r="AH172" s="116"/>
      <c r="AI172" s="116"/>
      <c r="AJ172" s="117">
        <v>60</v>
      </c>
      <c r="AK172" s="118">
        <v>5980</v>
      </c>
    </row>
    <row r="173" spans="1:37" ht="15" customHeight="1">
      <c r="A173" s="119" t="s">
        <v>30</v>
      </c>
      <c r="B173" s="146" t="s">
        <v>35</v>
      </c>
      <c r="C173" s="121">
        <v>1000</v>
      </c>
      <c r="D173" s="121">
        <v>600</v>
      </c>
      <c r="E173" s="121">
        <v>50</v>
      </c>
      <c r="F173" s="122" t="s">
        <v>440</v>
      </c>
      <c r="G173" s="123" t="s">
        <v>441</v>
      </c>
      <c r="H173" s="124" t="s">
        <v>337</v>
      </c>
      <c r="I173" s="125" t="s">
        <v>132</v>
      </c>
      <c r="J173" s="126" t="s">
        <v>132</v>
      </c>
      <c r="K173" s="126" t="s">
        <v>132</v>
      </c>
      <c r="L173" s="127" t="s">
        <v>132</v>
      </c>
      <c r="M173" s="127"/>
      <c r="N173" s="128"/>
      <c r="O173" s="129">
        <v>8</v>
      </c>
      <c r="P173" s="130">
        <f t="shared" si="23"/>
        <v>4.8</v>
      </c>
      <c r="Q173" s="131">
        <f t="shared" si="24"/>
        <v>0.24</v>
      </c>
      <c r="R173" s="132">
        <f t="shared" si="25"/>
        <v>21.599999999999998</v>
      </c>
      <c r="S173" s="133"/>
      <c r="T173" s="130"/>
      <c r="U173" s="131"/>
      <c r="V173" s="130"/>
      <c r="W173" s="143" t="s">
        <v>133</v>
      </c>
      <c r="X173" s="135">
        <v>278</v>
      </c>
      <c r="Y173" s="136">
        <f t="shared" si="27"/>
        <v>1334.3999999999999</v>
      </c>
      <c r="Z173" s="137">
        <f t="shared" si="28"/>
        <v>66.72</v>
      </c>
      <c r="AA173" s="138">
        <f t="shared" si="29"/>
        <v>6004.7999999999993</v>
      </c>
      <c r="AB173" s="139">
        <f t="shared" si="26"/>
        <v>389</v>
      </c>
      <c r="AC173" s="140">
        <f t="shared" si="30"/>
        <v>466.8</v>
      </c>
      <c r="AD173" s="141">
        <f t="shared" si="33"/>
        <v>7780</v>
      </c>
      <c r="AE173" s="142">
        <f t="shared" si="32"/>
        <v>9336</v>
      </c>
      <c r="AF173" s="66"/>
      <c r="AG173" s="66"/>
      <c r="AH173" s="116"/>
      <c r="AI173" s="116"/>
      <c r="AJ173" s="117">
        <v>90</v>
      </c>
      <c r="AK173" s="118">
        <v>7780</v>
      </c>
    </row>
    <row r="174" spans="1:37" ht="15" customHeight="1">
      <c r="A174" s="119" t="s">
        <v>30</v>
      </c>
      <c r="B174" s="120" t="s">
        <v>35</v>
      </c>
      <c r="C174" s="144">
        <v>1000</v>
      </c>
      <c r="D174" s="144">
        <v>600</v>
      </c>
      <c r="E174" s="121">
        <v>100</v>
      </c>
      <c r="F174" s="122" t="s">
        <v>442</v>
      </c>
      <c r="G174" s="123" t="s">
        <v>443</v>
      </c>
      <c r="H174" s="124" t="s">
        <v>337</v>
      </c>
      <c r="I174" s="125" t="s">
        <v>132</v>
      </c>
      <c r="J174" s="126" t="s">
        <v>132</v>
      </c>
      <c r="K174" s="126" t="s">
        <v>132</v>
      </c>
      <c r="L174" s="127" t="s">
        <v>132</v>
      </c>
      <c r="M174" s="127"/>
      <c r="N174" s="128"/>
      <c r="O174" s="129">
        <v>4</v>
      </c>
      <c r="P174" s="130">
        <f t="shared" si="23"/>
        <v>2.4</v>
      </c>
      <c r="Q174" s="131">
        <f t="shared" si="24"/>
        <v>0.24</v>
      </c>
      <c r="R174" s="132">
        <f t="shared" si="25"/>
        <v>21.599999999999998</v>
      </c>
      <c r="S174" s="133"/>
      <c r="T174" s="130"/>
      <c r="U174" s="131"/>
      <c r="V174" s="130"/>
      <c r="W174" s="145" t="s">
        <v>149</v>
      </c>
      <c r="X174" s="135">
        <v>371</v>
      </c>
      <c r="Y174" s="136">
        <f t="shared" si="27"/>
        <v>890.4</v>
      </c>
      <c r="Z174" s="137">
        <f t="shared" si="28"/>
        <v>89.039999999999992</v>
      </c>
      <c r="AA174" s="138">
        <f t="shared" si="29"/>
        <v>8013.5999999999995</v>
      </c>
      <c r="AB174" s="139">
        <f t="shared" si="26"/>
        <v>778</v>
      </c>
      <c r="AC174" s="140">
        <f t="shared" si="30"/>
        <v>933.6</v>
      </c>
      <c r="AD174" s="141">
        <f t="shared" si="33"/>
        <v>7780</v>
      </c>
      <c r="AE174" s="142">
        <f t="shared" si="32"/>
        <v>9336</v>
      </c>
      <c r="AF174" s="66"/>
      <c r="AG174" s="66"/>
      <c r="AH174" s="116"/>
      <c r="AI174" s="116"/>
      <c r="AJ174" s="117">
        <v>90</v>
      </c>
      <c r="AK174" s="118">
        <v>7780</v>
      </c>
    </row>
    <row r="175" spans="1:37" ht="15" customHeight="1">
      <c r="A175" s="119" t="s">
        <v>30</v>
      </c>
      <c r="B175" s="120" t="s">
        <v>35</v>
      </c>
      <c r="C175" s="144">
        <v>1000</v>
      </c>
      <c r="D175" s="144">
        <v>600</v>
      </c>
      <c r="E175" s="121">
        <v>150</v>
      </c>
      <c r="F175" s="122" t="s">
        <v>444</v>
      </c>
      <c r="G175" s="123" t="s">
        <v>445</v>
      </c>
      <c r="H175" s="124" t="s">
        <v>337</v>
      </c>
      <c r="I175" s="125" t="s">
        <v>132</v>
      </c>
      <c r="J175" s="126" t="s">
        <v>132</v>
      </c>
      <c r="K175" s="126" t="s">
        <v>132</v>
      </c>
      <c r="L175" s="127" t="s">
        <v>132</v>
      </c>
      <c r="M175" s="127"/>
      <c r="N175" s="128"/>
      <c r="O175" s="129">
        <v>2</v>
      </c>
      <c r="P175" s="130">
        <f t="shared" si="23"/>
        <v>1.2</v>
      </c>
      <c r="Q175" s="131">
        <f t="shared" si="24"/>
        <v>0.18</v>
      </c>
      <c r="R175" s="132">
        <f t="shared" si="25"/>
        <v>16.2</v>
      </c>
      <c r="S175" s="133"/>
      <c r="T175" s="130"/>
      <c r="U175" s="131"/>
      <c r="V175" s="130"/>
      <c r="W175" s="145" t="s">
        <v>149</v>
      </c>
      <c r="X175" s="135">
        <v>371</v>
      </c>
      <c r="Y175" s="136">
        <f t="shared" si="27"/>
        <v>445.2</v>
      </c>
      <c r="Z175" s="137">
        <f t="shared" si="28"/>
        <v>66.78</v>
      </c>
      <c r="AA175" s="138">
        <f t="shared" si="29"/>
        <v>6010.2</v>
      </c>
      <c r="AB175" s="139">
        <f t="shared" si="26"/>
        <v>1167</v>
      </c>
      <c r="AC175" s="140">
        <f t="shared" si="30"/>
        <v>1400.4</v>
      </c>
      <c r="AD175" s="141">
        <f t="shared" si="33"/>
        <v>7780</v>
      </c>
      <c r="AE175" s="142">
        <f t="shared" si="32"/>
        <v>9336</v>
      </c>
      <c r="AF175" s="66"/>
      <c r="AG175" s="66"/>
      <c r="AH175" s="116"/>
      <c r="AI175" s="116"/>
      <c r="AJ175" s="117">
        <v>90</v>
      </c>
      <c r="AK175" s="118">
        <v>7780</v>
      </c>
    </row>
    <row r="176" spans="1:37" ht="15" customHeight="1">
      <c r="A176" s="119" t="s">
        <v>30</v>
      </c>
      <c r="B176" s="146" t="s">
        <v>36</v>
      </c>
      <c r="C176" s="121">
        <v>1000</v>
      </c>
      <c r="D176" s="121">
        <v>600</v>
      </c>
      <c r="E176" s="121">
        <v>50</v>
      </c>
      <c r="F176" s="122" t="s">
        <v>446</v>
      </c>
      <c r="G176" s="123" t="s">
        <v>447</v>
      </c>
      <c r="H176" s="124" t="s">
        <v>337</v>
      </c>
      <c r="I176" s="125" t="s">
        <v>132</v>
      </c>
      <c r="J176" s="126"/>
      <c r="K176" s="126"/>
      <c r="L176" s="127"/>
      <c r="M176" s="127"/>
      <c r="N176" s="128"/>
      <c r="O176" s="129">
        <v>8</v>
      </c>
      <c r="P176" s="130">
        <f t="shared" si="23"/>
        <v>4.8</v>
      </c>
      <c r="Q176" s="131">
        <f t="shared" si="24"/>
        <v>0.24</v>
      </c>
      <c r="R176" s="132">
        <f t="shared" si="25"/>
        <v>21.599999999999998</v>
      </c>
      <c r="S176" s="133"/>
      <c r="T176" s="130"/>
      <c r="U176" s="131"/>
      <c r="V176" s="130"/>
      <c r="W176" s="145" t="s">
        <v>149</v>
      </c>
      <c r="X176" s="135">
        <v>371</v>
      </c>
      <c r="Y176" s="136">
        <f t="shared" si="27"/>
        <v>1780.8</v>
      </c>
      <c r="Z176" s="137">
        <f t="shared" si="28"/>
        <v>89.039999999999992</v>
      </c>
      <c r="AA176" s="138">
        <f t="shared" si="29"/>
        <v>8013.5999999999995</v>
      </c>
      <c r="AB176" s="139">
        <f t="shared" si="26"/>
        <v>445</v>
      </c>
      <c r="AC176" s="140">
        <f t="shared" si="30"/>
        <v>534</v>
      </c>
      <c r="AD176" s="141">
        <f t="shared" si="33"/>
        <v>8900</v>
      </c>
      <c r="AE176" s="142">
        <f t="shared" si="32"/>
        <v>10680</v>
      </c>
      <c r="AF176" s="66"/>
      <c r="AG176" s="66"/>
      <c r="AH176" s="116"/>
      <c r="AI176" s="116"/>
      <c r="AJ176" s="117">
        <v>90</v>
      </c>
      <c r="AK176" s="118">
        <v>8900</v>
      </c>
    </row>
    <row r="177" spans="1:37" ht="15" customHeight="1">
      <c r="A177" s="119" t="s">
        <v>30</v>
      </c>
      <c r="B177" s="120" t="s">
        <v>36</v>
      </c>
      <c r="C177" s="144">
        <v>1000</v>
      </c>
      <c r="D177" s="144">
        <v>600</v>
      </c>
      <c r="E177" s="121">
        <v>100</v>
      </c>
      <c r="F177" s="122" t="s">
        <v>448</v>
      </c>
      <c r="G177" s="123" t="s">
        <v>449</v>
      </c>
      <c r="H177" s="124" t="s">
        <v>337</v>
      </c>
      <c r="I177" s="125" t="s">
        <v>132</v>
      </c>
      <c r="J177" s="126"/>
      <c r="K177" s="126"/>
      <c r="L177" s="127"/>
      <c r="M177" s="127"/>
      <c r="N177" s="128"/>
      <c r="O177" s="129">
        <v>4</v>
      </c>
      <c r="P177" s="130">
        <f t="shared" si="23"/>
        <v>2.4</v>
      </c>
      <c r="Q177" s="131">
        <f t="shared" si="24"/>
        <v>0.24</v>
      </c>
      <c r="R177" s="132">
        <f t="shared" si="25"/>
        <v>21.599999999999998</v>
      </c>
      <c r="S177" s="133"/>
      <c r="T177" s="130"/>
      <c r="U177" s="131"/>
      <c r="V177" s="130"/>
      <c r="W177" s="145" t="s">
        <v>149</v>
      </c>
      <c r="X177" s="135">
        <v>371</v>
      </c>
      <c r="Y177" s="136">
        <f t="shared" si="27"/>
        <v>890.4</v>
      </c>
      <c r="Z177" s="137">
        <f t="shared" si="28"/>
        <v>89.039999999999992</v>
      </c>
      <c r="AA177" s="138">
        <f t="shared" si="29"/>
        <v>8013.5999999999995</v>
      </c>
      <c r="AB177" s="139">
        <f t="shared" si="26"/>
        <v>834</v>
      </c>
      <c r="AC177" s="140">
        <f t="shared" si="30"/>
        <v>1000.8</v>
      </c>
      <c r="AD177" s="141">
        <f t="shared" si="33"/>
        <v>8340</v>
      </c>
      <c r="AE177" s="142">
        <f t="shared" si="32"/>
        <v>10008</v>
      </c>
      <c r="AF177" s="66"/>
      <c r="AG177" s="66"/>
      <c r="AH177" s="116"/>
      <c r="AI177" s="116"/>
      <c r="AJ177" s="117">
        <v>90</v>
      </c>
      <c r="AK177" s="118">
        <v>8340</v>
      </c>
    </row>
    <row r="178" spans="1:37" ht="15" customHeight="1">
      <c r="A178" s="119" t="s">
        <v>30</v>
      </c>
      <c r="B178" s="120" t="s">
        <v>36</v>
      </c>
      <c r="C178" s="144">
        <v>1000</v>
      </c>
      <c r="D178" s="144">
        <v>600</v>
      </c>
      <c r="E178" s="121">
        <v>150</v>
      </c>
      <c r="F178" s="122" t="s">
        <v>450</v>
      </c>
      <c r="G178" s="123" t="s">
        <v>451</v>
      </c>
      <c r="H178" s="124" t="s">
        <v>337</v>
      </c>
      <c r="I178" s="125" t="s">
        <v>132</v>
      </c>
      <c r="J178" s="126"/>
      <c r="K178" s="126"/>
      <c r="L178" s="127"/>
      <c r="M178" s="127"/>
      <c r="N178" s="128"/>
      <c r="O178" s="129">
        <v>2</v>
      </c>
      <c r="P178" s="130">
        <f t="shared" si="23"/>
        <v>1.2</v>
      </c>
      <c r="Q178" s="131">
        <f t="shared" si="24"/>
        <v>0.18</v>
      </c>
      <c r="R178" s="132">
        <f t="shared" si="25"/>
        <v>16.2</v>
      </c>
      <c r="S178" s="133"/>
      <c r="T178" s="130"/>
      <c r="U178" s="131"/>
      <c r="V178" s="130"/>
      <c r="W178" s="145" t="s">
        <v>149</v>
      </c>
      <c r="X178" s="135">
        <v>371</v>
      </c>
      <c r="Y178" s="136">
        <f t="shared" si="27"/>
        <v>445.2</v>
      </c>
      <c r="Z178" s="137">
        <f t="shared" si="28"/>
        <v>66.78</v>
      </c>
      <c r="AA178" s="138">
        <f t="shared" si="29"/>
        <v>6010.2</v>
      </c>
      <c r="AB178" s="139">
        <f t="shared" si="26"/>
        <v>1221</v>
      </c>
      <c r="AC178" s="140">
        <f t="shared" si="30"/>
        <v>1465.2</v>
      </c>
      <c r="AD178" s="141">
        <f t="shared" si="33"/>
        <v>8140</v>
      </c>
      <c r="AE178" s="142">
        <f t="shared" si="32"/>
        <v>9768</v>
      </c>
      <c r="AF178" s="66"/>
      <c r="AG178" s="66"/>
      <c r="AH178" s="116"/>
      <c r="AI178" s="116"/>
      <c r="AJ178" s="117">
        <v>90</v>
      </c>
      <c r="AK178" s="118">
        <v>8140</v>
      </c>
    </row>
    <row r="179" spans="1:37" ht="15" customHeight="1">
      <c r="A179" s="119" t="s">
        <v>30</v>
      </c>
      <c r="B179" s="146" t="s">
        <v>37</v>
      </c>
      <c r="C179" s="121">
        <v>1000</v>
      </c>
      <c r="D179" s="121">
        <v>600</v>
      </c>
      <c r="E179" s="121">
        <v>50</v>
      </c>
      <c r="F179" s="122" t="s">
        <v>452</v>
      </c>
      <c r="G179" s="123" t="s">
        <v>453</v>
      </c>
      <c r="H179" s="124" t="s">
        <v>337</v>
      </c>
      <c r="I179" s="125" t="s">
        <v>132</v>
      </c>
      <c r="J179" s="126" t="s">
        <v>132</v>
      </c>
      <c r="K179" s="126" t="s">
        <v>132</v>
      </c>
      <c r="L179" s="127" t="s">
        <v>132</v>
      </c>
      <c r="M179" s="127"/>
      <c r="N179" s="128"/>
      <c r="O179" s="129">
        <v>6</v>
      </c>
      <c r="P179" s="130">
        <f t="shared" si="23"/>
        <v>3.6</v>
      </c>
      <c r="Q179" s="131">
        <f t="shared" si="24"/>
        <v>0.18</v>
      </c>
      <c r="R179" s="132">
        <f t="shared" si="25"/>
        <v>19.8</v>
      </c>
      <c r="S179" s="133"/>
      <c r="T179" s="130"/>
      <c r="U179" s="131"/>
      <c r="V179" s="130"/>
      <c r="W179" s="143" t="s">
        <v>133</v>
      </c>
      <c r="X179" s="135">
        <v>228</v>
      </c>
      <c r="Y179" s="136">
        <f t="shared" si="27"/>
        <v>820.80000000000007</v>
      </c>
      <c r="Z179" s="137">
        <f t="shared" si="28"/>
        <v>41.04</v>
      </c>
      <c r="AA179" s="138">
        <f t="shared" si="29"/>
        <v>4514.4000000000005</v>
      </c>
      <c r="AB179" s="139">
        <f t="shared" si="26"/>
        <v>504</v>
      </c>
      <c r="AC179" s="140">
        <f t="shared" si="30"/>
        <v>604.79999999999995</v>
      </c>
      <c r="AD179" s="141">
        <f t="shared" si="33"/>
        <v>10080</v>
      </c>
      <c r="AE179" s="142">
        <f t="shared" si="32"/>
        <v>12096</v>
      </c>
      <c r="AF179" s="66"/>
      <c r="AG179" s="66"/>
      <c r="AH179" s="116"/>
      <c r="AI179" s="116"/>
      <c r="AJ179" s="117">
        <v>110</v>
      </c>
      <c r="AK179" s="118">
        <v>10080</v>
      </c>
    </row>
    <row r="180" spans="1:37" ht="15" customHeight="1">
      <c r="A180" s="119" t="s">
        <v>30</v>
      </c>
      <c r="B180" s="120" t="s">
        <v>37</v>
      </c>
      <c r="C180" s="144">
        <v>1000</v>
      </c>
      <c r="D180" s="144">
        <v>600</v>
      </c>
      <c r="E180" s="121">
        <v>100</v>
      </c>
      <c r="F180" s="122" t="s">
        <v>454</v>
      </c>
      <c r="G180" s="123" t="s">
        <v>455</v>
      </c>
      <c r="H180" s="124" t="s">
        <v>337</v>
      </c>
      <c r="I180" s="125" t="s">
        <v>132</v>
      </c>
      <c r="J180" s="126" t="s">
        <v>132</v>
      </c>
      <c r="K180" s="126" t="s">
        <v>132</v>
      </c>
      <c r="L180" s="127" t="s">
        <v>132</v>
      </c>
      <c r="M180" s="127"/>
      <c r="N180" s="128"/>
      <c r="O180" s="129">
        <v>3</v>
      </c>
      <c r="P180" s="130">
        <f t="shared" si="23"/>
        <v>1.8</v>
      </c>
      <c r="Q180" s="131">
        <f t="shared" si="24"/>
        <v>0.18</v>
      </c>
      <c r="R180" s="132">
        <f t="shared" si="25"/>
        <v>19.8</v>
      </c>
      <c r="S180" s="133"/>
      <c r="T180" s="130"/>
      <c r="U180" s="131"/>
      <c r="V180" s="130"/>
      <c r="W180" s="145" t="s">
        <v>149</v>
      </c>
      <c r="X180" s="135">
        <v>304</v>
      </c>
      <c r="Y180" s="136">
        <f t="shared" si="27"/>
        <v>547.20000000000005</v>
      </c>
      <c r="Z180" s="137">
        <f t="shared" si="28"/>
        <v>54.72</v>
      </c>
      <c r="AA180" s="138">
        <f t="shared" si="29"/>
        <v>6019.2</v>
      </c>
      <c r="AB180" s="139">
        <f t="shared" si="26"/>
        <v>1008</v>
      </c>
      <c r="AC180" s="140">
        <f t="shared" si="30"/>
        <v>1209.5999999999999</v>
      </c>
      <c r="AD180" s="141">
        <f t="shared" si="33"/>
        <v>10080</v>
      </c>
      <c r="AE180" s="142">
        <f t="shared" si="32"/>
        <v>12096</v>
      </c>
      <c r="AF180" s="66"/>
      <c r="AG180" s="66"/>
      <c r="AH180" s="116"/>
      <c r="AI180" s="116"/>
      <c r="AJ180" s="117">
        <v>110</v>
      </c>
      <c r="AK180" s="118">
        <v>10080</v>
      </c>
    </row>
    <row r="181" spans="1:37" ht="15" customHeight="1">
      <c r="A181" s="119" t="s">
        <v>30</v>
      </c>
      <c r="B181" s="120" t="s">
        <v>37</v>
      </c>
      <c r="C181" s="144">
        <v>1000</v>
      </c>
      <c r="D181" s="144">
        <v>600</v>
      </c>
      <c r="E181" s="121">
        <v>150</v>
      </c>
      <c r="F181" s="122" t="s">
        <v>456</v>
      </c>
      <c r="G181" s="123" t="s">
        <v>457</v>
      </c>
      <c r="H181" s="124" t="s">
        <v>337</v>
      </c>
      <c r="I181" s="125" t="s">
        <v>132</v>
      </c>
      <c r="J181" s="126" t="s">
        <v>132</v>
      </c>
      <c r="K181" s="126" t="s">
        <v>132</v>
      </c>
      <c r="L181" s="127" t="s">
        <v>132</v>
      </c>
      <c r="M181" s="127"/>
      <c r="N181" s="128"/>
      <c r="O181" s="129">
        <v>2</v>
      </c>
      <c r="P181" s="130">
        <f t="shared" ref="P181:P206" si="34">O181*C181*D181/1000000</f>
        <v>1.2</v>
      </c>
      <c r="Q181" s="131">
        <f t="shared" ref="Q181:Q206" si="35">P181*E181/1000</f>
        <v>0.18</v>
      </c>
      <c r="R181" s="132">
        <f t="shared" ref="R181:R206" si="36">Q181*AJ181</f>
        <v>19.8</v>
      </c>
      <c r="S181" s="133"/>
      <c r="T181" s="130"/>
      <c r="U181" s="131"/>
      <c r="V181" s="130"/>
      <c r="W181" s="145" t="s">
        <v>149</v>
      </c>
      <c r="X181" s="135">
        <v>304</v>
      </c>
      <c r="Y181" s="136">
        <f t="shared" si="27"/>
        <v>364.8</v>
      </c>
      <c r="Z181" s="137">
        <f t="shared" si="28"/>
        <v>54.72</v>
      </c>
      <c r="AA181" s="138">
        <f t="shared" si="29"/>
        <v>6019.2</v>
      </c>
      <c r="AB181" s="139">
        <f t="shared" ref="AB181:AB206" si="37">ROUND(AD181*E181/1000,2)</f>
        <v>1512</v>
      </c>
      <c r="AC181" s="140">
        <f t="shared" si="30"/>
        <v>1814.4</v>
      </c>
      <c r="AD181" s="141">
        <f t="shared" si="33"/>
        <v>10080</v>
      </c>
      <c r="AE181" s="142">
        <f t="shared" si="32"/>
        <v>12096</v>
      </c>
      <c r="AF181" s="66"/>
      <c r="AG181" s="66"/>
      <c r="AH181" s="116"/>
      <c r="AI181" s="116"/>
      <c r="AJ181" s="117">
        <v>110</v>
      </c>
      <c r="AK181" s="118">
        <v>10080</v>
      </c>
    </row>
    <row r="182" spans="1:37" ht="15" customHeight="1">
      <c r="A182" s="119" t="s">
        <v>30</v>
      </c>
      <c r="B182" s="146" t="s">
        <v>38</v>
      </c>
      <c r="C182" s="121">
        <v>1000</v>
      </c>
      <c r="D182" s="121">
        <v>600</v>
      </c>
      <c r="E182" s="121">
        <v>50</v>
      </c>
      <c r="F182" s="122" t="s">
        <v>458</v>
      </c>
      <c r="G182" s="123" t="s">
        <v>459</v>
      </c>
      <c r="H182" s="124" t="s">
        <v>337</v>
      </c>
      <c r="I182" s="125" t="s">
        <v>132</v>
      </c>
      <c r="J182" s="126"/>
      <c r="K182" s="126"/>
      <c r="L182" s="127"/>
      <c r="M182" s="127"/>
      <c r="N182" s="128"/>
      <c r="O182" s="129">
        <v>6</v>
      </c>
      <c r="P182" s="130">
        <f t="shared" si="34"/>
        <v>3.6</v>
      </c>
      <c r="Q182" s="131">
        <f t="shared" si="35"/>
        <v>0.18</v>
      </c>
      <c r="R182" s="132">
        <f t="shared" si="36"/>
        <v>19.8</v>
      </c>
      <c r="S182" s="133"/>
      <c r="T182" s="130"/>
      <c r="U182" s="131"/>
      <c r="V182" s="130"/>
      <c r="W182" s="145" t="s">
        <v>149</v>
      </c>
      <c r="X182" s="135">
        <v>304</v>
      </c>
      <c r="Y182" s="136">
        <f t="shared" si="27"/>
        <v>1094.4000000000001</v>
      </c>
      <c r="Z182" s="137">
        <f t="shared" si="28"/>
        <v>54.72</v>
      </c>
      <c r="AA182" s="138">
        <f t="shared" si="29"/>
        <v>6019.2</v>
      </c>
      <c r="AB182" s="139">
        <f t="shared" si="37"/>
        <v>561</v>
      </c>
      <c r="AC182" s="140">
        <f t="shared" si="30"/>
        <v>673.2</v>
      </c>
      <c r="AD182" s="141">
        <f t="shared" si="33"/>
        <v>11220</v>
      </c>
      <c r="AE182" s="142">
        <f t="shared" si="32"/>
        <v>13464</v>
      </c>
      <c r="AF182" s="66"/>
      <c r="AG182" s="66"/>
      <c r="AH182" s="116"/>
      <c r="AI182" s="116"/>
      <c r="AJ182" s="117">
        <v>110</v>
      </c>
      <c r="AK182" s="118">
        <v>11220</v>
      </c>
    </row>
    <row r="183" spans="1:37" ht="15" customHeight="1">
      <c r="A183" s="119" t="s">
        <v>30</v>
      </c>
      <c r="B183" s="120" t="s">
        <v>38</v>
      </c>
      <c r="C183" s="144">
        <v>1000</v>
      </c>
      <c r="D183" s="144">
        <v>600</v>
      </c>
      <c r="E183" s="121">
        <v>100</v>
      </c>
      <c r="F183" s="122" t="s">
        <v>460</v>
      </c>
      <c r="G183" s="123" t="s">
        <v>461</v>
      </c>
      <c r="H183" s="124" t="s">
        <v>337</v>
      </c>
      <c r="I183" s="125" t="s">
        <v>132</v>
      </c>
      <c r="J183" s="126"/>
      <c r="K183" s="126"/>
      <c r="L183" s="127"/>
      <c r="M183" s="127"/>
      <c r="N183" s="128"/>
      <c r="O183" s="129">
        <v>3</v>
      </c>
      <c r="P183" s="130">
        <f t="shared" si="34"/>
        <v>1.8</v>
      </c>
      <c r="Q183" s="131">
        <f t="shared" si="35"/>
        <v>0.18</v>
      </c>
      <c r="R183" s="132">
        <f t="shared" si="36"/>
        <v>19.8</v>
      </c>
      <c r="S183" s="133"/>
      <c r="T183" s="130"/>
      <c r="U183" s="131"/>
      <c r="V183" s="130"/>
      <c r="W183" s="145" t="s">
        <v>149</v>
      </c>
      <c r="X183" s="135">
        <v>304</v>
      </c>
      <c r="Y183" s="136">
        <f t="shared" si="27"/>
        <v>547.20000000000005</v>
      </c>
      <c r="Z183" s="137">
        <f t="shared" si="28"/>
        <v>54.72</v>
      </c>
      <c r="AA183" s="138">
        <f t="shared" si="29"/>
        <v>6019.2</v>
      </c>
      <c r="AB183" s="139">
        <f t="shared" si="37"/>
        <v>1064</v>
      </c>
      <c r="AC183" s="140">
        <f t="shared" si="30"/>
        <v>1276.8</v>
      </c>
      <c r="AD183" s="141">
        <f t="shared" si="33"/>
        <v>10640</v>
      </c>
      <c r="AE183" s="142">
        <f t="shared" si="32"/>
        <v>12768</v>
      </c>
      <c r="AF183" s="66"/>
      <c r="AG183" s="66"/>
      <c r="AH183" s="116"/>
      <c r="AI183" s="116"/>
      <c r="AJ183" s="117">
        <v>110</v>
      </c>
      <c r="AK183" s="118">
        <v>10640</v>
      </c>
    </row>
    <row r="184" spans="1:37" ht="15" customHeight="1">
      <c r="A184" s="119" t="s">
        <v>30</v>
      </c>
      <c r="B184" s="120" t="s">
        <v>38</v>
      </c>
      <c r="C184" s="144">
        <v>1000</v>
      </c>
      <c r="D184" s="144">
        <v>600</v>
      </c>
      <c r="E184" s="121">
        <v>150</v>
      </c>
      <c r="F184" s="122" t="s">
        <v>462</v>
      </c>
      <c r="G184" s="123" t="s">
        <v>463</v>
      </c>
      <c r="H184" s="124" t="s">
        <v>337</v>
      </c>
      <c r="I184" s="125" t="s">
        <v>132</v>
      </c>
      <c r="J184" s="126"/>
      <c r="K184" s="126"/>
      <c r="L184" s="127"/>
      <c r="M184" s="127"/>
      <c r="N184" s="128"/>
      <c r="O184" s="129">
        <v>2</v>
      </c>
      <c r="P184" s="130">
        <f t="shared" si="34"/>
        <v>1.2</v>
      </c>
      <c r="Q184" s="131">
        <f t="shared" si="35"/>
        <v>0.18</v>
      </c>
      <c r="R184" s="132">
        <f t="shared" si="36"/>
        <v>19.8</v>
      </c>
      <c r="S184" s="133"/>
      <c r="T184" s="130"/>
      <c r="U184" s="131"/>
      <c r="V184" s="130"/>
      <c r="W184" s="145" t="s">
        <v>149</v>
      </c>
      <c r="X184" s="135">
        <v>304</v>
      </c>
      <c r="Y184" s="136">
        <f t="shared" ref="Y184:Y206" si="38">IF($H184="пач./пал.",$X184*T184,$X184*P184)</f>
        <v>364.8</v>
      </c>
      <c r="Z184" s="137">
        <f t="shared" ref="Z184:Z206" si="39">IF($H184="пач./пал.",$X184*U184,$X184*Q184)</f>
        <v>54.72</v>
      </c>
      <c r="AA184" s="138">
        <f t="shared" ref="AA184:AA206" si="40">IF($H184="пач./пал.",$X184*V184,$X184*R184)</f>
        <v>6019.2</v>
      </c>
      <c r="AB184" s="139">
        <f t="shared" si="37"/>
        <v>1569</v>
      </c>
      <c r="AC184" s="140">
        <f t="shared" si="30"/>
        <v>1882.8</v>
      </c>
      <c r="AD184" s="141">
        <f t="shared" si="33"/>
        <v>10460</v>
      </c>
      <c r="AE184" s="142">
        <f t="shared" si="32"/>
        <v>12552</v>
      </c>
      <c r="AF184" s="66"/>
      <c r="AG184" s="66"/>
      <c r="AH184" s="116"/>
      <c r="AI184" s="116"/>
      <c r="AJ184" s="117">
        <v>110</v>
      </c>
      <c r="AK184" s="118">
        <v>10460</v>
      </c>
    </row>
    <row r="185" spans="1:37" ht="15" customHeight="1">
      <c r="A185" s="119" t="s">
        <v>30</v>
      </c>
      <c r="B185" s="146" t="s">
        <v>39</v>
      </c>
      <c r="C185" s="121">
        <v>1000</v>
      </c>
      <c r="D185" s="121">
        <v>600</v>
      </c>
      <c r="E185" s="121">
        <v>50</v>
      </c>
      <c r="F185" s="122" t="s">
        <v>464</v>
      </c>
      <c r="G185" s="123" t="s">
        <v>465</v>
      </c>
      <c r="H185" s="124" t="s">
        <v>337</v>
      </c>
      <c r="I185" s="125" t="s">
        <v>132</v>
      </c>
      <c r="J185" s="126" t="s">
        <v>132</v>
      </c>
      <c r="K185" s="126" t="s">
        <v>132</v>
      </c>
      <c r="L185" s="127" t="s">
        <v>132</v>
      </c>
      <c r="M185" s="127"/>
      <c r="N185" s="128"/>
      <c r="O185" s="129">
        <v>4</v>
      </c>
      <c r="P185" s="130">
        <f t="shared" si="34"/>
        <v>2.4</v>
      </c>
      <c r="Q185" s="131">
        <f t="shared" si="35"/>
        <v>0.12</v>
      </c>
      <c r="R185" s="132">
        <f t="shared" si="36"/>
        <v>16.8</v>
      </c>
      <c r="S185" s="133"/>
      <c r="T185" s="130"/>
      <c r="U185" s="131"/>
      <c r="V185" s="130"/>
      <c r="W185" s="145" t="s">
        <v>149</v>
      </c>
      <c r="X185" s="135">
        <v>358</v>
      </c>
      <c r="Y185" s="136">
        <f t="shared" si="38"/>
        <v>859.19999999999993</v>
      </c>
      <c r="Z185" s="137">
        <f t="shared" si="39"/>
        <v>42.96</v>
      </c>
      <c r="AA185" s="138">
        <f t="shared" si="40"/>
        <v>6014.4000000000005</v>
      </c>
      <c r="AB185" s="139">
        <f t="shared" si="37"/>
        <v>655</v>
      </c>
      <c r="AC185" s="140">
        <f t="shared" si="30"/>
        <v>786</v>
      </c>
      <c r="AD185" s="141">
        <f t="shared" si="33"/>
        <v>13100</v>
      </c>
      <c r="AE185" s="142">
        <f t="shared" si="32"/>
        <v>15720</v>
      </c>
      <c r="AF185" s="66"/>
      <c r="AG185" s="66"/>
      <c r="AH185" s="116"/>
      <c r="AI185" s="116"/>
      <c r="AJ185" s="117">
        <v>140</v>
      </c>
      <c r="AK185" s="118">
        <v>13100</v>
      </c>
    </row>
    <row r="186" spans="1:37" ht="15" customHeight="1">
      <c r="A186" s="119" t="s">
        <v>30</v>
      </c>
      <c r="B186" s="120" t="s">
        <v>39</v>
      </c>
      <c r="C186" s="144">
        <v>1000</v>
      </c>
      <c r="D186" s="144">
        <v>600</v>
      </c>
      <c r="E186" s="121">
        <v>100</v>
      </c>
      <c r="F186" s="122" t="s">
        <v>466</v>
      </c>
      <c r="G186" s="123" t="s">
        <v>467</v>
      </c>
      <c r="H186" s="124" t="s">
        <v>337</v>
      </c>
      <c r="I186" s="125" t="s">
        <v>132</v>
      </c>
      <c r="J186" s="126" t="s">
        <v>132</v>
      </c>
      <c r="K186" s="126" t="s">
        <v>132</v>
      </c>
      <c r="L186" s="127" t="s">
        <v>132</v>
      </c>
      <c r="M186" s="127"/>
      <c r="N186" s="128"/>
      <c r="O186" s="129">
        <v>2</v>
      </c>
      <c r="P186" s="130">
        <f t="shared" si="34"/>
        <v>1.2</v>
      </c>
      <c r="Q186" s="131">
        <f t="shared" si="35"/>
        <v>0.12</v>
      </c>
      <c r="R186" s="132">
        <f t="shared" si="36"/>
        <v>16.8</v>
      </c>
      <c r="S186" s="133"/>
      <c r="T186" s="130"/>
      <c r="U186" s="131"/>
      <c r="V186" s="130"/>
      <c r="W186" s="145" t="s">
        <v>149</v>
      </c>
      <c r="X186" s="135">
        <v>358</v>
      </c>
      <c r="Y186" s="136">
        <f t="shared" si="38"/>
        <v>429.59999999999997</v>
      </c>
      <c r="Z186" s="137">
        <f t="shared" si="39"/>
        <v>42.96</v>
      </c>
      <c r="AA186" s="138">
        <f t="shared" si="40"/>
        <v>6014.4000000000005</v>
      </c>
      <c r="AB186" s="139">
        <f t="shared" si="37"/>
        <v>1310</v>
      </c>
      <c r="AC186" s="140">
        <f t="shared" si="30"/>
        <v>1572</v>
      </c>
      <c r="AD186" s="141">
        <f t="shared" si="33"/>
        <v>13100</v>
      </c>
      <c r="AE186" s="142">
        <f t="shared" si="32"/>
        <v>15720</v>
      </c>
      <c r="AF186" s="66"/>
      <c r="AG186" s="66"/>
      <c r="AH186" s="116"/>
      <c r="AI186" s="116"/>
      <c r="AJ186" s="117">
        <v>140</v>
      </c>
      <c r="AK186" s="118">
        <v>13100</v>
      </c>
    </row>
    <row r="187" spans="1:37" ht="15" customHeight="1">
      <c r="A187" s="119" t="s">
        <v>30</v>
      </c>
      <c r="B187" s="120" t="s">
        <v>39</v>
      </c>
      <c r="C187" s="144">
        <v>1000</v>
      </c>
      <c r="D187" s="144">
        <v>600</v>
      </c>
      <c r="E187" s="121">
        <v>150</v>
      </c>
      <c r="F187" s="122" t="s">
        <v>468</v>
      </c>
      <c r="G187" s="123" t="s">
        <v>469</v>
      </c>
      <c r="H187" s="124" t="s">
        <v>337</v>
      </c>
      <c r="I187" s="125" t="s">
        <v>132</v>
      </c>
      <c r="J187" s="126" t="s">
        <v>132</v>
      </c>
      <c r="K187" s="126" t="s">
        <v>132</v>
      </c>
      <c r="L187" s="127" t="s">
        <v>132</v>
      </c>
      <c r="M187" s="127"/>
      <c r="N187" s="128"/>
      <c r="O187" s="129">
        <v>2</v>
      </c>
      <c r="P187" s="130">
        <f t="shared" si="34"/>
        <v>1.2</v>
      </c>
      <c r="Q187" s="131">
        <f t="shared" si="35"/>
        <v>0.18</v>
      </c>
      <c r="R187" s="132">
        <f t="shared" si="36"/>
        <v>25.2</v>
      </c>
      <c r="S187" s="133"/>
      <c r="T187" s="130"/>
      <c r="U187" s="131"/>
      <c r="V187" s="130"/>
      <c r="W187" s="145" t="s">
        <v>149</v>
      </c>
      <c r="X187" s="135">
        <v>239</v>
      </c>
      <c r="Y187" s="136">
        <f t="shared" si="38"/>
        <v>286.8</v>
      </c>
      <c r="Z187" s="137">
        <f t="shared" si="39"/>
        <v>43.019999999999996</v>
      </c>
      <c r="AA187" s="138">
        <f t="shared" si="40"/>
        <v>6022.8</v>
      </c>
      <c r="AB187" s="139">
        <f t="shared" si="37"/>
        <v>1965</v>
      </c>
      <c r="AC187" s="140">
        <f t="shared" si="30"/>
        <v>2358</v>
      </c>
      <c r="AD187" s="141">
        <f t="shared" si="33"/>
        <v>13100</v>
      </c>
      <c r="AE187" s="142">
        <f t="shared" si="32"/>
        <v>15720</v>
      </c>
      <c r="AF187" s="66"/>
      <c r="AG187" s="66"/>
      <c r="AH187" s="116"/>
      <c r="AI187" s="116"/>
      <c r="AJ187" s="117">
        <v>140</v>
      </c>
      <c r="AK187" s="118">
        <v>13100</v>
      </c>
    </row>
    <row r="188" spans="1:37" ht="15" customHeight="1">
      <c r="A188" s="119" t="s">
        <v>30</v>
      </c>
      <c r="B188" s="146" t="s">
        <v>40</v>
      </c>
      <c r="C188" s="121">
        <v>1000</v>
      </c>
      <c r="D188" s="121">
        <v>600</v>
      </c>
      <c r="E188" s="121">
        <v>50</v>
      </c>
      <c r="F188" s="122" t="s">
        <v>470</v>
      </c>
      <c r="G188" s="123" t="s">
        <v>471</v>
      </c>
      <c r="H188" s="124" t="s">
        <v>337</v>
      </c>
      <c r="I188" s="125" t="s">
        <v>132</v>
      </c>
      <c r="J188" s="126"/>
      <c r="K188" s="126"/>
      <c r="L188" s="127"/>
      <c r="M188" s="127"/>
      <c r="N188" s="128"/>
      <c r="O188" s="129">
        <v>4</v>
      </c>
      <c r="P188" s="130">
        <f t="shared" si="34"/>
        <v>2.4</v>
      </c>
      <c r="Q188" s="131">
        <f t="shared" si="35"/>
        <v>0.12</v>
      </c>
      <c r="R188" s="132">
        <f t="shared" si="36"/>
        <v>16.8</v>
      </c>
      <c r="S188" s="133"/>
      <c r="T188" s="130"/>
      <c r="U188" s="131"/>
      <c r="V188" s="130"/>
      <c r="W188" s="145" t="s">
        <v>149</v>
      </c>
      <c r="X188" s="135">
        <v>358</v>
      </c>
      <c r="Y188" s="136">
        <f t="shared" si="38"/>
        <v>859.19999999999993</v>
      </c>
      <c r="Z188" s="137">
        <f t="shared" si="39"/>
        <v>42.96</v>
      </c>
      <c r="AA188" s="138">
        <f t="shared" si="40"/>
        <v>6014.4000000000005</v>
      </c>
      <c r="AB188" s="139">
        <f t="shared" si="37"/>
        <v>712</v>
      </c>
      <c r="AC188" s="140">
        <f t="shared" si="30"/>
        <v>854.4</v>
      </c>
      <c r="AD188" s="141">
        <f t="shared" si="33"/>
        <v>14240</v>
      </c>
      <c r="AE188" s="142">
        <f t="shared" si="32"/>
        <v>17088</v>
      </c>
      <c r="AF188" s="66"/>
      <c r="AG188" s="66"/>
      <c r="AH188" s="116"/>
      <c r="AI188" s="116"/>
      <c r="AJ188" s="117">
        <v>140</v>
      </c>
      <c r="AK188" s="118">
        <v>14240</v>
      </c>
    </row>
    <row r="189" spans="1:37" ht="15" customHeight="1">
      <c r="A189" s="119" t="s">
        <v>30</v>
      </c>
      <c r="B189" s="120" t="s">
        <v>40</v>
      </c>
      <c r="C189" s="144">
        <v>1000</v>
      </c>
      <c r="D189" s="144">
        <v>600</v>
      </c>
      <c r="E189" s="121">
        <v>100</v>
      </c>
      <c r="F189" s="122" t="s">
        <v>472</v>
      </c>
      <c r="G189" s="123" t="s">
        <v>473</v>
      </c>
      <c r="H189" s="124" t="s">
        <v>337</v>
      </c>
      <c r="I189" s="125" t="s">
        <v>132</v>
      </c>
      <c r="J189" s="126"/>
      <c r="K189" s="126"/>
      <c r="L189" s="127"/>
      <c r="M189" s="127"/>
      <c r="N189" s="128"/>
      <c r="O189" s="129">
        <v>2</v>
      </c>
      <c r="P189" s="130">
        <f t="shared" si="34"/>
        <v>1.2</v>
      </c>
      <c r="Q189" s="131">
        <f t="shared" si="35"/>
        <v>0.12</v>
      </c>
      <c r="R189" s="132">
        <f t="shared" si="36"/>
        <v>16.8</v>
      </c>
      <c r="S189" s="133"/>
      <c r="T189" s="130"/>
      <c r="U189" s="131"/>
      <c r="V189" s="130"/>
      <c r="W189" s="145" t="s">
        <v>149</v>
      </c>
      <c r="X189" s="135">
        <v>358</v>
      </c>
      <c r="Y189" s="136">
        <f t="shared" si="38"/>
        <v>429.59999999999997</v>
      </c>
      <c r="Z189" s="137">
        <f t="shared" si="39"/>
        <v>42.96</v>
      </c>
      <c r="AA189" s="138">
        <f t="shared" si="40"/>
        <v>6014.4000000000005</v>
      </c>
      <c r="AB189" s="139">
        <f t="shared" si="37"/>
        <v>1368</v>
      </c>
      <c r="AC189" s="140">
        <f t="shared" si="30"/>
        <v>1641.6</v>
      </c>
      <c r="AD189" s="141">
        <f t="shared" si="33"/>
        <v>13680</v>
      </c>
      <c r="AE189" s="142">
        <f t="shared" si="32"/>
        <v>16416</v>
      </c>
      <c r="AF189" s="66"/>
      <c r="AG189" s="66"/>
      <c r="AH189" s="116"/>
      <c r="AI189" s="116"/>
      <c r="AJ189" s="231">
        <v>140</v>
      </c>
      <c r="AK189" s="232">
        <v>13680</v>
      </c>
    </row>
    <row r="190" spans="1:37" ht="15" customHeight="1">
      <c r="A190" s="92" t="s">
        <v>41</v>
      </c>
      <c r="B190" s="93" t="s">
        <v>474</v>
      </c>
      <c r="C190" s="94">
        <v>1000</v>
      </c>
      <c r="D190" s="94">
        <v>600</v>
      </c>
      <c r="E190" s="94">
        <v>25</v>
      </c>
      <c r="F190" s="95" t="s">
        <v>475</v>
      </c>
      <c r="G190" s="96" t="s">
        <v>476</v>
      </c>
      <c r="H190" s="97" t="s">
        <v>337</v>
      </c>
      <c r="I190" s="98"/>
      <c r="J190" s="99" t="s">
        <v>132</v>
      </c>
      <c r="K190" s="99"/>
      <c r="L190" s="100"/>
      <c r="M190" s="100"/>
      <c r="N190" s="101"/>
      <c r="O190" s="102">
        <v>8</v>
      </c>
      <c r="P190" s="103">
        <f t="shared" si="34"/>
        <v>4.8</v>
      </c>
      <c r="Q190" s="104">
        <f t="shared" si="35"/>
        <v>0.12</v>
      </c>
      <c r="R190" s="105">
        <f t="shared" si="36"/>
        <v>13.2</v>
      </c>
      <c r="S190" s="106"/>
      <c r="T190" s="103"/>
      <c r="U190" s="104"/>
      <c r="V190" s="103"/>
      <c r="W190" s="244" t="s">
        <v>149</v>
      </c>
      <c r="X190" s="108">
        <v>682</v>
      </c>
      <c r="Y190" s="109">
        <f t="shared" si="38"/>
        <v>3273.6</v>
      </c>
      <c r="Z190" s="110">
        <f t="shared" si="39"/>
        <v>81.84</v>
      </c>
      <c r="AA190" s="111">
        <f t="shared" si="40"/>
        <v>9002.4</v>
      </c>
      <c r="AB190" s="112">
        <f t="shared" si="37"/>
        <v>606</v>
      </c>
      <c r="AC190" s="113">
        <f t="shared" si="30"/>
        <v>727.2</v>
      </c>
      <c r="AD190" s="114">
        <f t="shared" si="33"/>
        <v>24240</v>
      </c>
      <c r="AE190" s="115">
        <f t="shared" si="32"/>
        <v>29088</v>
      </c>
      <c r="AF190" s="66"/>
      <c r="AG190" s="66"/>
      <c r="AH190" s="116"/>
      <c r="AI190" s="116"/>
      <c r="AJ190" s="234">
        <v>110</v>
      </c>
      <c r="AK190" s="235">
        <v>24240</v>
      </c>
    </row>
    <row r="191" spans="1:37" ht="15" customHeight="1">
      <c r="A191" s="119" t="s">
        <v>41</v>
      </c>
      <c r="B191" s="120" t="s">
        <v>474</v>
      </c>
      <c r="C191" s="144">
        <v>1000</v>
      </c>
      <c r="D191" s="144">
        <v>600</v>
      </c>
      <c r="E191" s="121">
        <v>30</v>
      </c>
      <c r="F191" s="122" t="s">
        <v>477</v>
      </c>
      <c r="G191" s="123" t="s">
        <v>478</v>
      </c>
      <c r="H191" s="124" t="s">
        <v>337</v>
      </c>
      <c r="I191" s="125"/>
      <c r="J191" s="126" t="s">
        <v>132</v>
      </c>
      <c r="K191" s="126"/>
      <c r="L191" s="127"/>
      <c r="M191" s="127"/>
      <c r="N191" s="128"/>
      <c r="O191" s="129">
        <v>6</v>
      </c>
      <c r="P191" s="130">
        <f t="shared" si="34"/>
        <v>3.6</v>
      </c>
      <c r="Q191" s="131">
        <f t="shared" si="35"/>
        <v>0.108</v>
      </c>
      <c r="R191" s="132">
        <f t="shared" si="36"/>
        <v>11.879999999999999</v>
      </c>
      <c r="S191" s="133"/>
      <c r="T191" s="130"/>
      <c r="U191" s="131"/>
      <c r="V191" s="130"/>
      <c r="W191" s="145" t="s">
        <v>149</v>
      </c>
      <c r="X191" s="135">
        <v>758</v>
      </c>
      <c r="Y191" s="136">
        <f t="shared" si="38"/>
        <v>2728.8</v>
      </c>
      <c r="Z191" s="137">
        <f t="shared" si="39"/>
        <v>81.864000000000004</v>
      </c>
      <c r="AA191" s="138">
        <f t="shared" si="40"/>
        <v>9005.0399999999991</v>
      </c>
      <c r="AB191" s="139">
        <f t="shared" si="37"/>
        <v>727.2</v>
      </c>
      <c r="AC191" s="140">
        <f t="shared" si="30"/>
        <v>872.64</v>
      </c>
      <c r="AD191" s="141">
        <f t="shared" si="33"/>
        <v>24240</v>
      </c>
      <c r="AE191" s="142">
        <f t="shared" si="32"/>
        <v>29088</v>
      </c>
      <c r="AF191" s="66"/>
      <c r="AG191" s="66"/>
      <c r="AH191" s="116"/>
      <c r="AI191" s="116"/>
      <c r="AJ191" s="117">
        <v>110</v>
      </c>
      <c r="AK191" s="118">
        <v>24240</v>
      </c>
    </row>
    <row r="192" spans="1:37" ht="15" customHeight="1">
      <c r="A192" s="119" t="s">
        <v>41</v>
      </c>
      <c r="B192" s="120" t="s">
        <v>474</v>
      </c>
      <c r="C192" s="144">
        <v>1000</v>
      </c>
      <c r="D192" s="144">
        <v>600</v>
      </c>
      <c r="E192" s="121">
        <v>50</v>
      </c>
      <c r="F192" s="122" t="s">
        <v>479</v>
      </c>
      <c r="G192" s="123" t="s">
        <v>480</v>
      </c>
      <c r="H192" s="124" t="s">
        <v>337</v>
      </c>
      <c r="I192" s="125"/>
      <c r="J192" s="126" t="s">
        <v>132</v>
      </c>
      <c r="K192" s="126"/>
      <c r="L192" s="127"/>
      <c r="M192" s="127"/>
      <c r="N192" s="128"/>
      <c r="O192" s="129">
        <v>4</v>
      </c>
      <c r="P192" s="130">
        <f t="shared" si="34"/>
        <v>2.4</v>
      </c>
      <c r="Q192" s="131">
        <f t="shared" si="35"/>
        <v>0.12</v>
      </c>
      <c r="R192" s="132">
        <f t="shared" si="36"/>
        <v>13.2</v>
      </c>
      <c r="S192" s="133"/>
      <c r="T192" s="130"/>
      <c r="U192" s="131"/>
      <c r="V192" s="130"/>
      <c r="W192" s="145" t="s">
        <v>149</v>
      </c>
      <c r="X192" s="135">
        <v>682</v>
      </c>
      <c r="Y192" s="136">
        <f t="shared" si="38"/>
        <v>1636.8</v>
      </c>
      <c r="Z192" s="137">
        <f t="shared" si="39"/>
        <v>81.84</v>
      </c>
      <c r="AA192" s="138">
        <f t="shared" si="40"/>
        <v>9002.4</v>
      </c>
      <c r="AB192" s="139">
        <f t="shared" si="37"/>
        <v>1212</v>
      </c>
      <c r="AC192" s="140">
        <f t="shared" si="30"/>
        <v>1454.4</v>
      </c>
      <c r="AD192" s="141">
        <f t="shared" si="33"/>
        <v>24240</v>
      </c>
      <c r="AE192" s="142">
        <f t="shared" si="32"/>
        <v>29088</v>
      </c>
      <c r="AF192" s="66"/>
      <c r="AG192" s="66"/>
      <c r="AH192" s="116"/>
      <c r="AI192" s="116"/>
      <c r="AJ192" s="117">
        <v>110</v>
      </c>
      <c r="AK192" s="118">
        <v>24240</v>
      </c>
    </row>
    <row r="193" spans="1:37" ht="15" customHeight="1">
      <c r="A193" s="119" t="s">
        <v>41</v>
      </c>
      <c r="B193" s="146" t="s">
        <v>481</v>
      </c>
      <c r="C193" s="121">
        <v>1000</v>
      </c>
      <c r="D193" s="121">
        <v>600</v>
      </c>
      <c r="E193" s="121">
        <v>25</v>
      </c>
      <c r="F193" s="122" t="s">
        <v>482</v>
      </c>
      <c r="G193" s="123" t="s">
        <v>483</v>
      </c>
      <c r="H193" s="124" t="s">
        <v>337</v>
      </c>
      <c r="I193" s="125"/>
      <c r="J193" s="126" t="s">
        <v>132</v>
      </c>
      <c r="K193" s="126"/>
      <c r="L193" s="127"/>
      <c r="M193" s="127"/>
      <c r="N193" s="128"/>
      <c r="O193" s="129">
        <v>8</v>
      </c>
      <c r="P193" s="130">
        <f t="shared" si="34"/>
        <v>4.8</v>
      </c>
      <c r="Q193" s="131">
        <f t="shared" si="35"/>
        <v>0.12</v>
      </c>
      <c r="R193" s="132">
        <f t="shared" si="36"/>
        <v>13.2</v>
      </c>
      <c r="S193" s="133"/>
      <c r="T193" s="130"/>
      <c r="U193" s="131"/>
      <c r="V193" s="130"/>
      <c r="W193" s="145" t="s">
        <v>149</v>
      </c>
      <c r="X193" s="135">
        <v>682</v>
      </c>
      <c r="Y193" s="136">
        <f t="shared" si="38"/>
        <v>3273.6</v>
      </c>
      <c r="Z193" s="137">
        <f t="shared" si="39"/>
        <v>81.84</v>
      </c>
      <c r="AA193" s="138">
        <f t="shared" si="40"/>
        <v>9002.4</v>
      </c>
      <c r="AB193" s="139">
        <f t="shared" si="37"/>
        <v>710</v>
      </c>
      <c r="AC193" s="140">
        <f t="shared" si="30"/>
        <v>852</v>
      </c>
      <c r="AD193" s="141">
        <f t="shared" si="33"/>
        <v>28400</v>
      </c>
      <c r="AE193" s="142">
        <f t="shared" si="32"/>
        <v>34080</v>
      </c>
      <c r="AF193" s="66"/>
      <c r="AG193" s="66"/>
      <c r="AH193" s="116"/>
      <c r="AI193" s="116"/>
      <c r="AJ193" s="117">
        <v>110</v>
      </c>
      <c r="AK193" s="118">
        <v>28400</v>
      </c>
    </row>
    <row r="194" spans="1:37" ht="15" customHeight="1">
      <c r="A194" s="119" t="s">
        <v>41</v>
      </c>
      <c r="B194" s="120" t="s">
        <v>481</v>
      </c>
      <c r="C194" s="144">
        <v>1000</v>
      </c>
      <c r="D194" s="144">
        <v>600</v>
      </c>
      <c r="E194" s="121">
        <v>30</v>
      </c>
      <c r="F194" s="122" t="s">
        <v>484</v>
      </c>
      <c r="G194" s="123" t="s">
        <v>485</v>
      </c>
      <c r="H194" s="124" t="s">
        <v>337</v>
      </c>
      <c r="I194" s="125"/>
      <c r="J194" s="126" t="s">
        <v>132</v>
      </c>
      <c r="K194" s="126"/>
      <c r="L194" s="127"/>
      <c r="M194" s="127"/>
      <c r="N194" s="128"/>
      <c r="O194" s="129">
        <v>6</v>
      </c>
      <c r="P194" s="130">
        <f t="shared" si="34"/>
        <v>3.6</v>
      </c>
      <c r="Q194" s="131">
        <f t="shared" si="35"/>
        <v>0.108</v>
      </c>
      <c r="R194" s="132">
        <f t="shared" si="36"/>
        <v>11.879999999999999</v>
      </c>
      <c r="S194" s="133"/>
      <c r="T194" s="130"/>
      <c r="U194" s="131"/>
      <c r="V194" s="130"/>
      <c r="W194" s="134" t="s">
        <v>136</v>
      </c>
      <c r="X194" s="135">
        <v>1</v>
      </c>
      <c r="Y194" s="136">
        <f t="shared" si="38"/>
        <v>3.6</v>
      </c>
      <c r="Z194" s="137">
        <f t="shared" si="39"/>
        <v>0.108</v>
      </c>
      <c r="AA194" s="138">
        <f t="shared" si="40"/>
        <v>11.879999999999999</v>
      </c>
      <c r="AB194" s="139">
        <f t="shared" si="37"/>
        <v>820.2</v>
      </c>
      <c r="AC194" s="140">
        <f t="shared" si="30"/>
        <v>984.24</v>
      </c>
      <c r="AD194" s="141">
        <f t="shared" si="33"/>
        <v>27340</v>
      </c>
      <c r="AE194" s="142">
        <f t="shared" si="32"/>
        <v>32808</v>
      </c>
      <c r="AF194" s="66"/>
      <c r="AG194" s="66"/>
      <c r="AH194" s="116"/>
      <c r="AI194" s="116"/>
      <c r="AJ194" s="117">
        <v>110</v>
      </c>
      <c r="AK194" s="118">
        <v>27340</v>
      </c>
    </row>
    <row r="195" spans="1:37" ht="15" customHeight="1">
      <c r="A195" s="119" t="s">
        <v>41</v>
      </c>
      <c r="B195" s="120" t="s">
        <v>481</v>
      </c>
      <c r="C195" s="144">
        <v>1000</v>
      </c>
      <c r="D195" s="144">
        <v>600</v>
      </c>
      <c r="E195" s="121">
        <v>50</v>
      </c>
      <c r="F195" s="122" t="s">
        <v>486</v>
      </c>
      <c r="G195" s="123" t="s">
        <v>487</v>
      </c>
      <c r="H195" s="124" t="s">
        <v>337</v>
      </c>
      <c r="I195" s="125"/>
      <c r="J195" s="126" t="s">
        <v>132</v>
      </c>
      <c r="K195" s="126"/>
      <c r="L195" s="127"/>
      <c r="M195" s="127"/>
      <c r="N195" s="128"/>
      <c r="O195" s="129">
        <v>4</v>
      </c>
      <c r="P195" s="130">
        <f t="shared" si="34"/>
        <v>2.4</v>
      </c>
      <c r="Q195" s="131">
        <f t="shared" si="35"/>
        <v>0.12</v>
      </c>
      <c r="R195" s="132">
        <f t="shared" si="36"/>
        <v>13.2</v>
      </c>
      <c r="S195" s="133"/>
      <c r="T195" s="130"/>
      <c r="U195" s="131"/>
      <c r="V195" s="130"/>
      <c r="W195" s="145" t="s">
        <v>149</v>
      </c>
      <c r="X195" s="135">
        <v>682</v>
      </c>
      <c r="Y195" s="136">
        <f t="shared" si="38"/>
        <v>1636.8</v>
      </c>
      <c r="Z195" s="137">
        <f t="shared" si="39"/>
        <v>81.84</v>
      </c>
      <c r="AA195" s="138">
        <f t="shared" si="40"/>
        <v>9002.4</v>
      </c>
      <c r="AB195" s="139">
        <f t="shared" si="37"/>
        <v>1302</v>
      </c>
      <c r="AC195" s="140">
        <f t="shared" si="30"/>
        <v>1562.4</v>
      </c>
      <c r="AD195" s="141">
        <f t="shared" si="33"/>
        <v>26040</v>
      </c>
      <c r="AE195" s="142">
        <f t="shared" si="32"/>
        <v>31248</v>
      </c>
      <c r="AF195" s="66"/>
      <c r="AG195" s="66"/>
      <c r="AH195" s="116"/>
      <c r="AI195" s="116"/>
      <c r="AJ195" s="117">
        <v>110</v>
      </c>
      <c r="AK195" s="118">
        <v>26040</v>
      </c>
    </row>
    <row r="196" spans="1:37" ht="15" customHeight="1">
      <c r="A196" s="119" t="s">
        <v>41</v>
      </c>
      <c r="B196" s="146" t="s">
        <v>488</v>
      </c>
      <c r="C196" s="121">
        <v>1000</v>
      </c>
      <c r="D196" s="121">
        <v>600</v>
      </c>
      <c r="E196" s="121">
        <v>50</v>
      </c>
      <c r="F196" s="122" t="s">
        <v>489</v>
      </c>
      <c r="G196" s="123" t="s">
        <v>490</v>
      </c>
      <c r="H196" s="245" t="s">
        <v>115</v>
      </c>
      <c r="I196" s="125"/>
      <c r="J196" s="126"/>
      <c r="K196" s="126"/>
      <c r="L196" s="127"/>
      <c r="M196" s="127"/>
      <c r="N196" s="128" t="s">
        <v>132</v>
      </c>
      <c r="O196" s="129">
        <v>5</v>
      </c>
      <c r="P196" s="130">
        <f t="shared" si="34"/>
        <v>3</v>
      </c>
      <c r="Q196" s="131">
        <f t="shared" si="35"/>
        <v>0.15</v>
      </c>
      <c r="R196" s="132">
        <f t="shared" si="36"/>
        <v>16.5</v>
      </c>
      <c r="S196" s="206">
        <v>20</v>
      </c>
      <c r="T196" s="130">
        <f t="shared" ref="T196:T199" si="41">P196*S196</f>
        <v>60</v>
      </c>
      <c r="U196" s="131">
        <f t="shared" ref="U196:U199" si="42">Q196*S196</f>
        <v>3</v>
      </c>
      <c r="V196" s="130">
        <f t="shared" ref="V196:V199" si="43">AJ196*U196</f>
        <v>330</v>
      </c>
      <c r="W196" s="145" t="s">
        <v>149</v>
      </c>
      <c r="X196" s="246">
        <v>13</v>
      </c>
      <c r="Y196" s="136">
        <f t="shared" si="38"/>
        <v>780</v>
      </c>
      <c r="Z196" s="137">
        <f t="shared" si="39"/>
        <v>39</v>
      </c>
      <c r="AA196" s="138">
        <f t="shared" si="40"/>
        <v>4290</v>
      </c>
      <c r="AB196" s="139">
        <f t="shared" si="37"/>
        <v>1451</v>
      </c>
      <c r="AC196" s="140">
        <f t="shared" si="30"/>
        <v>1741.2</v>
      </c>
      <c r="AD196" s="141">
        <f t="shared" si="33"/>
        <v>29020</v>
      </c>
      <c r="AE196" s="142">
        <f t="shared" si="32"/>
        <v>34824</v>
      </c>
      <c r="AF196" s="66"/>
      <c r="AG196" s="66"/>
      <c r="AH196" s="116"/>
      <c r="AI196" s="116"/>
      <c r="AJ196" s="117">
        <v>110</v>
      </c>
      <c r="AK196" s="118">
        <v>29020</v>
      </c>
    </row>
    <row r="197" spans="1:37" ht="15" customHeight="1">
      <c r="A197" s="119" t="s">
        <v>41</v>
      </c>
      <c r="B197" s="120" t="s">
        <v>488</v>
      </c>
      <c r="C197" s="144">
        <v>1000</v>
      </c>
      <c r="D197" s="144">
        <v>600</v>
      </c>
      <c r="E197" s="121">
        <v>100</v>
      </c>
      <c r="F197" s="122" t="s">
        <v>491</v>
      </c>
      <c r="G197" s="123" t="s">
        <v>492</v>
      </c>
      <c r="H197" s="245" t="s">
        <v>115</v>
      </c>
      <c r="I197" s="125"/>
      <c r="J197" s="126"/>
      <c r="K197" s="126"/>
      <c r="L197" s="127"/>
      <c r="M197" s="127"/>
      <c r="N197" s="128" t="s">
        <v>132</v>
      </c>
      <c r="O197" s="129">
        <v>2</v>
      </c>
      <c r="P197" s="130">
        <f t="shared" si="34"/>
        <v>1.2</v>
      </c>
      <c r="Q197" s="131">
        <f t="shared" si="35"/>
        <v>0.12</v>
      </c>
      <c r="R197" s="132">
        <f t="shared" si="36"/>
        <v>13.2</v>
      </c>
      <c r="S197" s="206">
        <v>24</v>
      </c>
      <c r="T197" s="130">
        <f t="shared" si="41"/>
        <v>28.799999999999997</v>
      </c>
      <c r="U197" s="131">
        <f t="shared" si="42"/>
        <v>2.88</v>
      </c>
      <c r="V197" s="130">
        <f t="shared" si="43"/>
        <v>316.8</v>
      </c>
      <c r="W197" s="145" t="s">
        <v>149</v>
      </c>
      <c r="X197" s="246">
        <v>13</v>
      </c>
      <c r="Y197" s="136">
        <f t="shared" si="38"/>
        <v>374.4</v>
      </c>
      <c r="Z197" s="137">
        <f t="shared" si="39"/>
        <v>37.44</v>
      </c>
      <c r="AA197" s="138">
        <f t="shared" si="40"/>
        <v>4118.4000000000005</v>
      </c>
      <c r="AB197" s="139">
        <f t="shared" si="37"/>
        <v>3446</v>
      </c>
      <c r="AC197" s="140">
        <f t="shared" si="30"/>
        <v>4135.2</v>
      </c>
      <c r="AD197" s="141">
        <f t="shared" si="33"/>
        <v>34460</v>
      </c>
      <c r="AE197" s="142">
        <f t="shared" si="32"/>
        <v>41352</v>
      </c>
      <c r="AF197" s="66"/>
      <c r="AG197" s="66"/>
      <c r="AH197" s="116"/>
      <c r="AI197" s="116"/>
      <c r="AJ197" s="117">
        <v>110</v>
      </c>
      <c r="AK197" s="118">
        <v>34460</v>
      </c>
    </row>
    <row r="198" spans="1:37" ht="15" customHeight="1">
      <c r="A198" s="119" t="s">
        <v>41</v>
      </c>
      <c r="B198" s="146" t="s">
        <v>493</v>
      </c>
      <c r="C198" s="121">
        <v>1000</v>
      </c>
      <c r="D198" s="121">
        <v>600</v>
      </c>
      <c r="E198" s="121">
        <v>30</v>
      </c>
      <c r="F198" s="122" t="s">
        <v>494</v>
      </c>
      <c r="G198" s="123" t="s">
        <v>495</v>
      </c>
      <c r="H198" s="245" t="s">
        <v>115</v>
      </c>
      <c r="I198" s="125"/>
      <c r="J198" s="126"/>
      <c r="K198" s="126"/>
      <c r="L198" s="127"/>
      <c r="M198" s="127"/>
      <c r="N198" s="128" t="s">
        <v>132</v>
      </c>
      <c r="O198" s="129">
        <v>8</v>
      </c>
      <c r="P198" s="130">
        <f t="shared" si="34"/>
        <v>4.8</v>
      </c>
      <c r="Q198" s="131">
        <f t="shared" si="35"/>
        <v>0.14399999999999999</v>
      </c>
      <c r="R198" s="132">
        <f t="shared" si="36"/>
        <v>15.839999999999998</v>
      </c>
      <c r="S198" s="206">
        <v>16</v>
      </c>
      <c r="T198" s="130">
        <f t="shared" si="41"/>
        <v>76.8</v>
      </c>
      <c r="U198" s="131">
        <f t="shared" si="42"/>
        <v>2.3039999999999998</v>
      </c>
      <c r="V198" s="130">
        <f t="shared" si="43"/>
        <v>253.43999999999997</v>
      </c>
      <c r="W198" s="145" t="s">
        <v>149</v>
      </c>
      <c r="X198" s="246">
        <v>16</v>
      </c>
      <c r="Y198" s="136">
        <f t="shared" si="38"/>
        <v>1228.8</v>
      </c>
      <c r="Z198" s="137">
        <f t="shared" si="39"/>
        <v>36.863999999999997</v>
      </c>
      <c r="AA198" s="138">
        <f t="shared" si="40"/>
        <v>4055.0399999999995</v>
      </c>
      <c r="AB198" s="139">
        <f t="shared" si="37"/>
        <v>993.6</v>
      </c>
      <c r="AC198" s="140">
        <f t="shared" si="30"/>
        <v>1192.32</v>
      </c>
      <c r="AD198" s="141">
        <f t="shared" si="33"/>
        <v>33120</v>
      </c>
      <c r="AE198" s="142">
        <f t="shared" si="32"/>
        <v>39744</v>
      </c>
      <c r="AF198" s="66"/>
      <c r="AG198" s="66"/>
      <c r="AH198" s="116"/>
      <c r="AI198" s="116"/>
      <c r="AJ198" s="117">
        <v>110</v>
      </c>
      <c r="AK198" s="118">
        <v>33120</v>
      </c>
    </row>
    <row r="199" spans="1:37" ht="15" customHeight="1">
      <c r="A199" s="151" t="s">
        <v>41</v>
      </c>
      <c r="B199" s="152" t="s">
        <v>493</v>
      </c>
      <c r="C199" s="153">
        <v>1000</v>
      </c>
      <c r="D199" s="153">
        <v>600</v>
      </c>
      <c r="E199" s="154">
        <v>50</v>
      </c>
      <c r="F199" s="155" t="s">
        <v>496</v>
      </c>
      <c r="G199" s="156" t="s">
        <v>497</v>
      </c>
      <c r="H199" s="247" t="s">
        <v>115</v>
      </c>
      <c r="I199" s="158"/>
      <c r="J199" s="159"/>
      <c r="K199" s="159"/>
      <c r="L199" s="160"/>
      <c r="M199" s="160"/>
      <c r="N199" s="161" t="s">
        <v>132</v>
      </c>
      <c r="O199" s="162">
        <v>4</v>
      </c>
      <c r="P199" s="163">
        <f t="shared" si="34"/>
        <v>2.4</v>
      </c>
      <c r="Q199" s="164">
        <f t="shared" si="35"/>
        <v>0.12</v>
      </c>
      <c r="R199" s="165">
        <f t="shared" si="36"/>
        <v>13.2</v>
      </c>
      <c r="S199" s="248">
        <v>24</v>
      </c>
      <c r="T199" s="163">
        <f t="shared" si="41"/>
        <v>57.599999999999994</v>
      </c>
      <c r="U199" s="164">
        <f t="shared" si="42"/>
        <v>2.88</v>
      </c>
      <c r="V199" s="163">
        <f t="shared" si="43"/>
        <v>316.8</v>
      </c>
      <c r="W199" s="167" t="s">
        <v>149</v>
      </c>
      <c r="X199" s="249">
        <v>13</v>
      </c>
      <c r="Y199" s="169">
        <f t="shared" si="38"/>
        <v>748.8</v>
      </c>
      <c r="Z199" s="170">
        <f t="shared" si="39"/>
        <v>37.44</v>
      </c>
      <c r="AA199" s="171">
        <f t="shared" si="40"/>
        <v>4118.4000000000005</v>
      </c>
      <c r="AB199" s="172">
        <f t="shared" si="37"/>
        <v>1591</v>
      </c>
      <c r="AC199" s="173">
        <f t="shared" si="30"/>
        <v>1909.2</v>
      </c>
      <c r="AD199" s="174">
        <f t="shared" si="33"/>
        <v>31820</v>
      </c>
      <c r="AE199" s="175">
        <f t="shared" si="32"/>
        <v>38184</v>
      </c>
      <c r="AF199" s="66"/>
      <c r="AG199" s="66"/>
      <c r="AH199" s="116"/>
      <c r="AI199" s="116"/>
      <c r="AJ199" s="176">
        <v>110</v>
      </c>
      <c r="AK199" s="177">
        <v>31820</v>
      </c>
    </row>
    <row r="200" spans="1:37" ht="15" customHeight="1">
      <c r="A200" s="178" t="s">
        <v>46</v>
      </c>
      <c r="B200" s="179" t="s">
        <v>47</v>
      </c>
      <c r="C200" s="180">
        <v>1000</v>
      </c>
      <c r="D200" s="180">
        <v>600</v>
      </c>
      <c r="E200" s="180">
        <v>25</v>
      </c>
      <c r="F200" s="181" t="s">
        <v>498</v>
      </c>
      <c r="G200" s="182" t="s">
        <v>499</v>
      </c>
      <c r="H200" s="183" t="s">
        <v>337</v>
      </c>
      <c r="I200" s="184"/>
      <c r="J200" s="185" t="s">
        <v>132</v>
      </c>
      <c r="K200" s="185"/>
      <c r="L200" s="186"/>
      <c r="M200" s="186"/>
      <c r="N200" s="187"/>
      <c r="O200" s="188">
        <v>12</v>
      </c>
      <c r="P200" s="189">
        <f t="shared" si="34"/>
        <v>7.2</v>
      </c>
      <c r="Q200" s="190">
        <f t="shared" si="35"/>
        <v>0.18</v>
      </c>
      <c r="R200" s="191">
        <f t="shared" si="36"/>
        <v>14.399999999999999</v>
      </c>
      <c r="S200" s="192"/>
      <c r="T200" s="189"/>
      <c r="U200" s="190"/>
      <c r="V200" s="189"/>
      <c r="W200" s="193" t="s">
        <v>133</v>
      </c>
      <c r="X200" s="194">
        <v>625</v>
      </c>
      <c r="Y200" s="195">
        <f t="shared" si="38"/>
        <v>4500</v>
      </c>
      <c r="Z200" s="196">
        <f t="shared" si="39"/>
        <v>112.5</v>
      </c>
      <c r="AA200" s="197">
        <f t="shared" si="40"/>
        <v>9000</v>
      </c>
      <c r="AB200" s="198">
        <f t="shared" si="37"/>
        <v>406.5</v>
      </c>
      <c r="AC200" s="199">
        <f t="shared" si="30"/>
        <v>487.8</v>
      </c>
      <c r="AD200" s="200">
        <f t="shared" si="33"/>
        <v>16260</v>
      </c>
      <c r="AE200" s="201">
        <f t="shared" si="32"/>
        <v>19512</v>
      </c>
      <c r="AF200" s="66"/>
      <c r="AG200" s="66"/>
      <c r="AH200" s="116"/>
      <c r="AI200" s="116"/>
      <c r="AJ200" s="202">
        <v>80</v>
      </c>
      <c r="AK200" s="203">
        <v>16260</v>
      </c>
    </row>
    <row r="201" spans="1:37" ht="15" customHeight="1">
      <c r="A201" s="119" t="s">
        <v>46</v>
      </c>
      <c r="B201" s="120" t="s">
        <v>47</v>
      </c>
      <c r="C201" s="144">
        <v>1000</v>
      </c>
      <c r="D201" s="144">
        <v>600</v>
      </c>
      <c r="E201" s="121">
        <v>30</v>
      </c>
      <c r="F201" s="122" t="s">
        <v>500</v>
      </c>
      <c r="G201" s="123" t="s">
        <v>501</v>
      </c>
      <c r="H201" s="124" t="s">
        <v>337</v>
      </c>
      <c r="I201" s="125"/>
      <c r="J201" s="126" t="s">
        <v>132</v>
      </c>
      <c r="K201" s="126"/>
      <c r="L201" s="127"/>
      <c r="M201" s="127"/>
      <c r="N201" s="128"/>
      <c r="O201" s="129">
        <v>10</v>
      </c>
      <c r="P201" s="130">
        <f t="shared" si="34"/>
        <v>6</v>
      </c>
      <c r="Q201" s="131">
        <f t="shared" si="35"/>
        <v>0.18</v>
      </c>
      <c r="R201" s="132">
        <f t="shared" si="36"/>
        <v>14.399999999999999</v>
      </c>
      <c r="S201" s="133"/>
      <c r="T201" s="130"/>
      <c r="U201" s="131"/>
      <c r="V201" s="130"/>
      <c r="W201" s="145" t="s">
        <v>149</v>
      </c>
      <c r="X201" s="135">
        <v>625</v>
      </c>
      <c r="Y201" s="136">
        <f t="shared" si="38"/>
        <v>3750</v>
      </c>
      <c r="Z201" s="137">
        <f t="shared" si="39"/>
        <v>112.5</v>
      </c>
      <c r="AA201" s="138">
        <f t="shared" si="40"/>
        <v>9000</v>
      </c>
      <c r="AB201" s="139">
        <f t="shared" si="37"/>
        <v>481.8</v>
      </c>
      <c r="AC201" s="140">
        <f t="shared" si="30"/>
        <v>578.16</v>
      </c>
      <c r="AD201" s="141">
        <f t="shared" si="33"/>
        <v>16060</v>
      </c>
      <c r="AE201" s="142">
        <f t="shared" si="32"/>
        <v>19272</v>
      </c>
      <c r="AF201" s="66"/>
      <c r="AG201" s="66"/>
      <c r="AH201" s="116"/>
      <c r="AI201" s="116"/>
      <c r="AJ201" s="117">
        <v>80</v>
      </c>
      <c r="AK201" s="118">
        <v>16060</v>
      </c>
    </row>
    <row r="202" spans="1:37" ht="15" customHeight="1">
      <c r="A202" s="119" t="s">
        <v>46</v>
      </c>
      <c r="B202" s="120" t="s">
        <v>47</v>
      </c>
      <c r="C202" s="144">
        <v>1000</v>
      </c>
      <c r="D202" s="144">
        <v>600</v>
      </c>
      <c r="E202" s="121">
        <v>35</v>
      </c>
      <c r="F202" s="122" t="s">
        <v>502</v>
      </c>
      <c r="G202" s="123" t="s">
        <v>503</v>
      </c>
      <c r="H202" s="124" t="s">
        <v>337</v>
      </c>
      <c r="I202" s="125"/>
      <c r="J202" s="126" t="s">
        <v>132</v>
      </c>
      <c r="K202" s="126"/>
      <c r="L202" s="127"/>
      <c r="M202" s="127"/>
      <c r="N202" s="128"/>
      <c r="O202" s="129">
        <v>10</v>
      </c>
      <c r="P202" s="130">
        <f t="shared" si="34"/>
        <v>6</v>
      </c>
      <c r="Q202" s="131">
        <f t="shared" si="35"/>
        <v>0.21</v>
      </c>
      <c r="R202" s="132">
        <f t="shared" si="36"/>
        <v>16.8</v>
      </c>
      <c r="S202" s="133"/>
      <c r="T202" s="130"/>
      <c r="U202" s="131"/>
      <c r="V202" s="130"/>
      <c r="W202" s="145" t="s">
        <v>149</v>
      </c>
      <c r="X202" s="135">
        <v>536</v>
      </c>
      <c r="Y202" s="136">
        <f t="shared" si="38"/>
        <v>3216</v>
      </c>
      <c r="Z202" s="137">
        <f t="shared" si="39"/>
        <v>112.56</v>
      </c>
      <c r="AA202" s="138">
        <f t="shared" si="40"/>
        <v>9004.8000000000011</v>
      </c>
      <c r="AB202" s="139">
        <f t="shared" si="37"/>
        <v>539.70000000000005</v>
      </c>
      <c r="AC202" s="140">
        <f t="shared" si="30"/>
        <v>647.64</v>
      </c>
      <c r="AD202" s="141">
        <f t="shared" si="33"/>
        <v>15420</v>
      </c>
      <c r="AE202" s="142">
        <f t="shared" si="32"/>
        <v>18504</v>
      </c>
      <c r="AF202" s="66"/>
      <c r="AG202" s="66"/>
      <c r="AH202" s="116"/>
      <c r="AI202" s="116"/>
      <c r="AJ202" s="117">
        <v>80</v>
      </c>
      <c r="AK202" s="118">
        <v>15420</v>
      </c>
    </row>
    <row r="203" spans="1:37" ht="15" customHeight="1">
      <c r="A203" s="119" t="s">
        <v>46</v>
      </c>
      <c r="B203" s="120" t="s">
        <v>47</v>
      </c>
      <c r="C203" s="144">
        <v>1000</v>
      </c>
      <c r="D203" s="144">
        <v>600</v>
      </c>
      <c r="E203" s="121">
        <v>50</v>
      </c>
      <c r="F203" s="122" t="s">
        <v>504</v>
      </c>
      <c r="G203" s="123" t="s">
        <v>505</v>
      </c>
      <c r="H203" s="124" t="s">
        <v>337</v>
      </c>
      <c r="I203" s="125"/>
      <c r="J203" s="126" t="s">
        <v>132</v>
      </c>
      <c r="K203" s="126"/>
      <c r="L203" s="127"/>
      <c r="M203" s="127"/>
      <c r="N203" s="128"/>
      <c r="O203" s="129">
        <v>7</v>
      </c>
      <c r="P203" s="130">
        <f t="shared" si="34"/>
        <v>4.2</v>
      </c>
      <c r="Q203" s="131">
        <f t="shared" si="35"/>
        <v>0.21</v>
      </c>
      <c r="R203" s="132">
        <f t="shared" si="36"/>
        <v>16.8</v>
      </c>
      <c r="S203" s="133"/>
      <c r="T203" s="130"/>
      <c r="U203" s="131"/>
      <c r="V203" s="130"/>
      <c r="W203" s="143" t="s">
        <v>133</v>
      </c>
      <c r="X203" s="135">
        <v>536</v>
      </c>
      <c r="Y203" s="136">
        <f t="shared" si="38"/>
        <v>2251.2000000000003</v>
      </c>
      <c r="Z203" s="137">
        <f t="shared" si="39"/>
        <v>112.56</v>
      </c>
      <c r="AA203" s="138">
        <f t="shared" si="40"/>
        <v>9004.8000000000011</v>
      </c>
      <c r="AB203" s="139">
        <f t="shared" si="37"/>
        <v>678</v>
      </c>
      <c r="AC203" s="140">
        <f t="shared" si="30"/>
        <v>813.6</v>
      </c>
      <c r="AD203" s="141">
        <f t="shared" si="33"/>
        <v>13560</v>
      </c>
      <c r="AE203" s="142">
        <f t="shared" si="32"/>
        <v>16272</v>
      </c>
      <c r="AF203" s="66"/>
      <c r="AG203" s="66"/>
      <c r="AH203" s="116"/>
      <c r="AI203" s="116"/>
      <c r="AJ203" s="117">
        <v>80</v>
      </c>
      <c r="AK203" s="118">
        <v>13560</v>
      </c>
    </row>
    <row r="204" spans="1:37" ht="15" customHeight="1">
      <c r="A204" s="119" t="s">
        <v>46</v>
      </c>
      <c r="B204" s="120" t="s">
        <v>47</v>
      </c>
      <c r="C204" s="144">
        <v>1000</v>
      </c>
      <c r="D204" s="144">
        <v>600</v>
      </c>
      <c r="E204" s="121">
        <v>80</v>
      </c>
      <c r="F204" s="122" t="s">
        <v>506</v>
      </c>
      <c r="G204" s="123" t="s">
        <v>507</v>
      </c>
      <c r="H204" s="124" t="s">
        <v>337</v>
      </c>
      <c r="I204" s="125"/>
      <c r="J204" s="126" t="s">
        <v>132</v>
      </c>
      <c r="K204" s="126"/>
      <c r="L204" s="127"/>
      <c r="M204" s="127"/>
      <c r="N204" s="128"/>
      <c r="O204" s="129">
        <v>4</v>
      </c>
      <c r="P204" s="130">
        <f t="shared" si="34"/>
        <v>2.4</v>
      </c>
      <c r="Q204" s="131">
        <f t="shared" si="35"/>
        <v>0.192</v>
      </c>
      <c r="R204" s="132">
        <f t="shared" si="36"/>
        <v>15.36</v>
      </c>
      <c r="S204" s="133"/>
      <c r="T204" s="130"/>
      <c r="U204" s="131"/>
      <c r="V204" s="130"/>
      <c r="W204" s="145" t="s">
        <v>149</v>
      </c>
      <c r="X204" s="135">
        <v>586</v>
      </c>
      <c r="Y204" s="136">
        <f t="shared" si="38"/>
        <v>1406.3999999999999</v>
      </c>
      <c r="Z204" s="137">
        <f t="shared" si="39"/>
        <v>112.512</v>
      </c>
      <c r="AA204" s="138">
        <f t="shared" si="40"/>
        <v>9000.9599999999991</v>
      </c>
      <c r="AB204" s="139">
        <f t="shared" si="37"/>
        <v>1001.6</v>
      </c>
      <c r="AC204" s="140">
        <f t="shared" si="30"/>
        <v>1201.92</v>
      </c>
      <c r="AD204" s="141">
        <f t="shared" si="33"/>
        <v>12520</v>
      </c>
      <c r="AE204" s="142">
        <f t="shared" si="32"/>
        <v>15024</v>
      </c>
      <c r="AF204" s="66"/>
      <c r="AG204" s="66"/>
      <c r="AH204" s="116"/>
      <c r="AI204" s="116"/>
      <c r="AJ204" s="117">
        <v>80</v>
      </c>
      <c r="AK204" s="118">
        <v>12520</v>
      </c>
    </row>
    <row r="205" spans="1:37" ht="15" customHeight="1">
      <c r="A205" s="119" t="s">
        <v>46</v>
      </c>
      <c r="B205" s="146" t="s">
        <v>48</v>
      </c>
      <c r="C205" s="121">
        <v>1000</v>
      </c>
      <c r="D205" s="121">
        <v>600</v>
      </c>
      <c r="E205" s="121">
        <v>50</v>
      </c>
      <c r="F205" s="122" t="s">
        <v>508</v>
      </c>
      <c r="G205" s="123" t="s">
        <v>509</v>
      </c>
      <c r="H205" s="124" t="s">
        <v>337</v>
      </c>
      <c r="I205" s="125"/>
      <c r="J205" s="126" t="s">
        <v>132</v>
      </c>
      <c r="K205" s="126"/>
      <c r="L205" s="127"/>
      <c r="M205" s="127"/>
      <c r="N205" s="128"/>
      <c r="O205" s="129">
        <v>7</v>
      </c>
      <c r="P205" s="130">
        <f t="shared" si="34"/>
        <v>4.2</v>
      </c>
      <c r="Q205" s="131">
        <f t="shared" si="35"/>
        <v>0.21</v>
      </c>
      <c r="R205" s="132">
        <f t="shared" si="36"/>
        <v>16.8</v>
      </c>
      <c r="S205" s="133"/>
      <c r="T205" s="130"/>
      <c r="U205" s="131"/>
      <c r="V205" s="130"/>
      <c r="W205" s="145" t="s">
        <v>149</v>
      </c>
      <c r="X205" s="135">
        <v>536</v>
      </c>
      <c r="Y205" s="136">
        <f t="shared" si="38"/>
        <v>2251.2000000000003</v>
      </c>
      <c r="Z205" s="137">
        <f t="shared" si="39"/>
        <v>112.56</v>
      </c>
      <c r="AA205" s="138">
        <f t="shared" si="40"/>
        <v>9004.8000000000011</v>
      </c>
      <c r="AB205" s="139">
        <f t="shared" si="37"/>
        <v>821</v>
      </c>
      <c r="AC205" s="140">
        <f t="shared" si="30"/>
        <v>985.2</v>
      </c>
      <c r="AD205" s="141">
        <f t="shared" si="33"/>
        <v>16420</v>
      </c>
      <c r="AE205" s="142">
        <f t="shared" si="32"/>
        <v>19704</v>
      </c>
      <c r="AF205" s="66"/>
      <c r="AG205" s="66"/>
      <c r="AH205" s="116"/>
      <c r="AI205" s="116"/>
      <c r="AJ205" s="117">
        <v>80</v>
      </c>
      <c r="AK205" s="118">
        <v>16420</v>
      </c>
    </row>
    <row r="206" spans="1:37" ht="15" customHeight="1">
      <c r="A206" s="151" t="s">
        <v>46</v>
      </c>
      <c r="B206" s="152" t="s">
        <v>48</v>
      </c>
      <c r="C206" s="153">
        <v>1000</v>
      </c>
      <c r="D206" s="153">
        <v>600</v>
      </c>
      <c r="E206" s="154">
        <v>100</v>
      </c>
      <c r="F206" s="155" t="s">
        <v>510</v>
      </c>
      <c r="G206" s="156" t="s">
        <v>511</v>
      </c>
      <c r="H206" s="157" t="s">
        <v>337</v>
      </c>
      <c r="I206" s="158"/>
      <c r="J206" s="159" t="s">
        <v>132</v>
      </c>
      <c r="K206" s="159"/>
      <c r="L206" s="160"/>
      <c r="M206" s="160"/>
      <c r="N206" s="161"/>
      <c r="O206" s="162">
        <v>3</v>
      </c>
      <c r="P206" s="163">
        <f t="shared" si="34"/>
        <v>1.8</v>
      </c>
      <c r="Q206" s="164">
        <f t="shared" si="35"/>
        <v>0.18</v>
      </c>
      <c r="R206" s="165">
        <f t="shared" si="36"/>
        <v>14.399999999999999</v>
      </c>
      <c r="S206" s="166"/>
      <c r="T206" s="163"/>
      <c r="U206" s="164"/>
      <c r="V206" s="163"/>
      <c r="W206" s="167" t="s">
        <v>149</v>
      </c>
      <c r="X206" s="168">
        <v>625</v>
      </c>
      <c r="Y206" s="169">
        <f t="shared" si="38"/>
        <v>1125</v>
      </c>
      <c r="Z206" s="170">
        <f t="shared" si="39"/>
        <v>112.5</v>
      </c>
      <c r="AA206" s="171">
        <f t="shared" si="40"/>
        <v>9000</v>
      </c>
      <c r="AB206" s="172">
        <f t="shared" si="37"/>
        <v>1372</v>
      </c>
      <c r="AC206" s="173">
        <f t="shared" si="30"/>
        <v>1646.4</v>
      </c>
      <c r="AD206" s="174">
        <f t="shared" si="33"/>
        <v>13720</v>
      </c>
      <c r="AE206" s="175">
        <f t="shared" si="32"/>
        <v>16464</v>
      </c>
      <c r="AF206" s="66"/>
      <c r="AG206" s="66"/>
      <c r="AH206" s="116"/>
      <c r="AI206" s="116"/>
      <c r="AJ206" s="231">
        <v>80</v>
      </c>
      <c r="AK206" s="232">
        <v>13720</v>
      </c>
    </row>
    <row r="207" spans="1:37">
      <c r="AF207" s="250"/>
      <c r="AI207" s="116"/>
    </row>
    <row r="208" spans="1:37">
      <c r="Q208" s="251"/>
    </row>
    <row r="209" spans="17:17">
      <c r="Q209" s="251"/>
    </row>
    <row r="210" spans="17:17">
      <c r="Q210" s="251"/>
    </row>
    <row r="211" spans="17:17">
      <c r="Q211" s="251"/>
    </row>
    <row r="212" spans="17:17">
      <c r="Q212" s="252"/>
    </row>
  </sheetData>
  <autoFilter ref="A20:AE206"/>
  <mergeCells count="9">
    <mergeCell ref="A6:AE6"/>
    <mergeCell ref="A2:AE2"/>
    <mergeCell ref="A1:AE1"/>
    <mergeCell ref="AB19:AE19"/>
    <mergeCell ref="I19:N19"/>
    <mergeCell ref="O19:R19"/>
    <mergeCell ref="S19:V19"/>
    <mergeCell ref="W19:AA19"/>
    <mergeCell ref="A4:AE4"/>
  </mergeCells>
  <conditionalFormatting sqref="F207:F1048576 F9:F17 F19:F20">
    <cfRule type="duplicateValues" dxfId="2" priority="1461"/>
  </conditionalFormatting>
  <pageMargins left="0.25" right="0.25" top="0.75" bottom="0.75" header="0.3" footer="0.3"/>
  <pageSetup paperSize="9" scale="46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9"/>
  <sheetViews>
    <sheetView zoomScale="70" workbookViewId="0">
      <pane xSplit="6" ySplit="16" topLeftCell="H323" activePane="bottomRight" state="frozen"/>
      <selection activeCell="A6" sqref="A6:Q6"/>
      <selection pane="topRight"/>
      <selection pane="bottomLeft"/>
      <selection pane="bottomRight" sqref="A1:Q4"/>
    </sheetView>
  </sheetViews>
  <sheetFormatPr defaultColWidth="9.140625" defaultRowHeight="15"/>
  <cols>
    <col min="1" max="1" width="41.7109375" style="50" bestFit="1" customWidth="1"/>
    <col min="2" max="2" width="34.28515625" style="50" bestFit="1" customWidth="1"/>
    <col min="3" max="3" width="10.5703125" style="50" bestFit="1" customWidth="1"/>
    <col min="4" max="5" width="16.5703125" style="50" bestFit="1" customWidth="1"/>
    <col min="6" max="6" width="27.140625" style="50" customWidth="1"/>
    <col min="7" max="7" width="60.28515625" style="50" bestFit="1" customWidth="1"/>
    <col min="8" max="8" width="14.85546875" style="51" bestFit="1" customWidth="1"/>
    <col min="9" max="11" width="11.28515625" style="50" bestFit="1" customWidth="1"/>
    <col min="12" max="12" width="12.28515625" style="52" bestFit="1" customWidth="1"/>
    <col min="13" max="13" width="10" style="50" bestFit="1" customWidth="1"/>
    <col min="14" max="14" width="10.28515625" style="50" bestFit="1" customWidth="1"/>
    <col min="15" max="15" width="11.28515625" style="50" bestFit="1" customWidth="1"/>
    <col min="16" max="16" width="15.42578125" style="52" hidden="1" bestFit="1" customWidth="1"/>
    <col min="17" max="17" width="15.42578125" style="52" bestFit="1" customWidth="1"/>
    <col min="18" max="18" width="14.5703125" style="52" bestFit="1" customWidth="1"/>
    <col min="19" max="20" width="14.5703125" style="50" bestFit="1" customWidth="1"/>
    <col min="21" max="21" width="9.140625" style="50" bestFit="1"/>
    <col min="22" max="22" width="12.42578125" style="50" hidden="1" bestFit="1" customWidth="1"/>
    <col min="23" max="23" width="9.140625" style="50" bestFit="1"/>
    <col min="24" max="16384" width="9.140625" style="50"/>
  </cols>
  <sheetData>
    <row r="1" spans="1:22" ht="23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55"/>
    </row>
    <row r="2" spans="1:22" ht="23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55"/>
    </row>
    <row r="3" spans="1:22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2" ht="28.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57"/>
    </row>
    <row r="5" spans="1:22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2" ht="18.75">
      <c r="A6" s="352" t="str">
        <f>Оглавление!A6</f>
        <v xml:space="preserve"> от 1 сентября 2021 года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"/>
    </row>
    <row r="7" spans="1:22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60"/>
      <c r="N7" s="60"/>
      <c r="O7" s="60"/>
      <c r="P7" s="56"/>
      <c r="Q7" s="56"/>
      <c r="R7" s="56"/>
    </row>
    <row r="8" spans="1:2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60"/>
      <c r="N8" s="60"/>
      <c r="O8" s="60"/>
      <c r="P8" s="56"/>
      <c r="Q8" s="56"/>
      <c r="R8" s="56"/>
    </row>
    <row r="9" spans="1:22">
      <c r="A9" s="61"/>
      <c r="B9" s="60"/>
      <c r="C9" s="60"/>
      <c r="D9" s="60"/>
      <c r="E9" s="60"/>
      <c r="F9" s="60"/>
      <c r="G9" s="62"/>
      <c r="H9" s="62"/>
      <c r="I9" s="60"/>
      <c r="J9" s="60"/>
      <c r="K9" s="60"/>
      <c r="L9" s="56"/>
      <c r="M9" s="60"/>
      <c r="N9" s="60"/>
      <c r="O9" s="60"/>
      <c r="P9" s="56"/>
      <c r="Q9" s="56"/>
      <c r="R9" s="56"/>
    </row>
    <row r="10" spans="1:22">
      <c r="A10" s="62"/>
      <c r="B10" s="60"/>
      <c r="C10" s="60"/>
      <c r="D10" s="60"/>
      <c r="E10" s="60"/>
      <c r="F10" s="60"/>
      <c r="G10" s="62"/>
      <c r="H10" s="62"/>
      <c r="I10" s="60"/>
      <c r="J10" s="60"/>
      <c r="K10" s="60"/>
      <c r="L10" s="56"/>
      <c r="M10" s="60"/>
      <c r="N10" s="60"/>
      <c r="O10" s="60"/>
      <c r="P10" s="56"/>
      <c r="Q10" s="56"/>
      <c r="R10" s="56"/>
    </row>
    <row r="11" spans="1:22">
      <c r="A11" s="62"/>
      <c r="B11" s="60"/>
      <c r="C11" s="60"/>
      <c r="D11" s="60"/>
      <c r="E11" s="60"/>
      <c r="F11" s="60"/>
      <c r="G11" s="62"/>
      <c r="H11" s="62"/>
      <c r="I11" s="60"/>
      <c r="J11" s="60"/>
      <c r="K11" s="60"/>
      <c r="L11" s="56"/>
      <c r="M11" s="60"/>
      <c r="N11" s="60"/>
      <c r="O11" s="60"/>
      <c r="P11" s="63"/>
      <c r="Q11" s="64" t="s">
        <v>89</v>
      </c>
      <c r="R11" s="253"/>
    </row>
    <row r="12" spans="1:22">
      <c r="A12" s="62"/>
      <c r="B12" s="60"/>
      <c r="C12" s="60"/>
      <c r="D12" s="60"/>
      <c r="E12" s="60"/>
      <c r="F12" s="60"/>
      <c r="G12" s="62"/>
      <c r="H12" s="62"/>
      <c r="I12" s="60"/>
      <c r="J12" s="60"/>
      <c r="K12" s="60"/>
      <c r="L12" s="56"/>
      <c r="M12" s="60"/>
      <c r="N12" s="60"/>
      <c r="O12" s="60"/>
      <c r="P12" s="63"/>
      <c r="Q12" s="65">
        <v>0</v>
      </c>
      <c r="R12" s="254"/>
    </row>
    <row r="13" spans="1:22">
      <c r="A13" s="62"/>
      <c r="B13" s="60"/>
      <c r="C13" s="60"/>
      <c r="D13" s="60"/>
      <c r="E13" s="60"/>
      <c r="F13" s="60"/>
      <c r="G13" s="62"/>
      <c r="H13" s="62"/>
      <c r="I13" s="60"/>
      <c r="J13" s="60"/>
      <c r="K13" s="60"/>
      <c r="L13" s="56"/>
      <c r="M13" s="60"/>
      <c r="N13" s="60"/>
      <c r="O13" s="60"/>
      <c r="P13" s="63"/>
      <c r="Q13" s="56"/>
      <c r="R13" s="56"/>
    </row>
    <row r="14" spans="1:22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8"/>
      <c r="N14" s="58"/>
      <c r="O14" s="58"/>
      <c r="P14" s="58"/>
      <c r="Q14" s="58"/>
      <c r="R14" s="58"/>
    </row>
    <row r="15" spans="1:22" s="66" customFormat="1">
      <c r="A15" s="67"/>
      <c r="B15" s="67"/>
      <c r="C15" s="67"/>
      <c r="D15" s="67"/>
      <c r="E15" s="67"/>
      <c r="F15" s="67"/>
      <c r="G15" s="67"/>
      <c r="H15" s="61"/>
      <c r="I15" s="357" t="s">
        <v>512</v>
      </c>
      <c r="J15" s="359"/>
      <c r="K15" s="360" t="s">
        <v>513</v>
      </c>
      <c r="L15" s="361"/>
      <c r="M15" s="365" t="s">
        <v>514</v>
      </c>
      <c r="N15" s="366"/>
      <c r="O15" s="367"/>
      <c r="P15" s="355" t="str">
        <f>'Маты и плиты'!AB19</f>
        <v>ЦЕНА от 01.09.2021</v>
      </c>
      <c r="Q15" s="356"/>
      <c r="R15" s="255"/>
    </row>
    <row r="16" spans="1:22" s="66" customFormat="1" ht="30">
      <c r="A16" s="68" t="s">
        <v>55</v>
      </c>
      <c r="B16" s="69" t="s">
        <v>6</v>
      </c>
      <c r="C16" s="69" t="s">
        <v>99</v>
      </c>
      <c r="D16" s="69" t="s">
        <v>101</v>
      </c>
      <c r="E16" s="69" t="s">
        <v>515</v>
      </c>
      <c r="F16" s="69" t="s">
        <v>102</v>
      </c>
      <c r="G16" s="69" t="s">
        <v>103</v>
      </c>
      <c r="H16" s="70" t="s">
        <v>104</v>
      </c>
      <c r="I16" s="71" t="s">
        <v>105</v>
      </c>
      <c r="J16" s="74" t="s">
        <v>108</v>
      </c>
      <c r="K16" s="75" t="s">
        <v>516</v>
      </c>
      <c r="L16" s="76" t="s">
        <v>517</v>
      </c>
      <c r="M16" s="82" t="s">
        <v>119</v>
      </c>
      <c r="N16" s="83" t="s">
        <v>337</v>
      </c>
      <c r="O16" s="85" t="s">
        <v>518</v>
      </c>
      <c r="P16" s="88" t="s">
        <v>519</v>
      </c>
      <c r="Q16" s="89" t="s">
        <v>520</v>
      </c>
      <c r="R16" s="256"/>
      <c r="V16" s="91" t="s">
        <v>519</v>
      </c>
    </row>
    <row r="17" spans="1:23" ht="15" customHeight="1">
      <c r="A17" s="257" t="s">
        <v>50</v>
      </c>
      <c r="B17" s="146" t="s">
        <v>521</v>
      </c>
      <c r="C17" s="121">
        <v>1000</v>
      </c>
      <c r="D17" s="121">
        <v>25</v>
      </c>
      <c r="E17" s="121">
        <v>28</v>
      </c>
      <c r="F17" s="122" t="s">
        <v>522</v>
      </c>
      <c r="G17" s="123" t="s">
        <v>523</v>
      </c>
      <c r="H17" s="124" t="s">
        <v>337</v>
      </c>
      <c r="I17" s="125" t="s">
        <v>132</v>
      </c>
      <c r="J17" s="128"/>
      <c r="K17" s="129">
        <v>12</v>
      </c>
      <c r="L17" s="130">
        <f t="shared" ref="L17:L80" si="0">K17</f>
        <v>12</v>
      </c>
      <c r="M17" s="143" t="s">
        <v>133</v>
      </c>
      <c r="N17" s="135">
        <f t="shared" ref="N17:N80" si="1">IF(M17="A",1,IF(M17="B", ROUNDUP(10/L17,0),ROUNDUP(40/L17,0)))</f>
        <v>1</v>
      </c>
      <c r="O17" s="138">
        <f t="shared" ref="O17:O80" si="2">N17*L17</f>
        <v>12</v>
      </c>
      <c r="P17" s="141">
        <f t="shared" ref="P17:P80" si="3">ROUND(V17*(1-$Q$12),2)</f>
        <v>182.5</v>
      </c>
      <c r="Q17" s="142">
        <f t="shared" ref="Q17:Q80" si="4">ROUND(P17*1.2,2)</f>
        <v>219</v>
      </c>
      <c r="R17" s="258"/>
      <c r="U17" s="116"/>
      <c r="V17" s="118">
        <v>182.5</v>
      </c>
      <c r="W17" s="250"/>
    </row>
    <row r="18" spans="1:23" ht="15" customHeight="1">
      <c r="A18" s="119" t="s">
        <v>50</v>
      </c>
      <c r="B18" s="120" t="s">
        <v>521</v>
      </c>
      <c r="C18" s="144">
        <v>1000</v>
      </c>
      <c r="D18" s="144">
        <v>25</v>
      </c>
      <c r="E18" s="121">
        <v>32</v>
      </c>
      <c r="F18" s="122" t="s">
        <v>524</v>
      </c>
      <c r="G18" s="123" t="s">
        <v>525</v>
      </c>
      <c r="H18" s="124" t="s">
        <v>337</v>
      </c>
      <c r="I18" s="125" t="s">
        <v>132</v>
      </c>
      <c r="J18" s="128"/>
      <c r="K18" s="129">
        <v>12</v>
      </c>
      <c r="L18" s="130">
        <f t="shared" si="0"/>
        <v>12</v>
      </c>
      <c r="M18" s="143" t="s">
        <v>133</v>
      </c>
      <c r="N18" s="135">
        <f t="shared" si="1"/>
        <v>1</v>
      </c>
      <c r="O18" s="138">
        <f t="shared" si="2"/>
        <v>12</v>
      </c>
      <c r="P18" s="141">
        <f t="shared" si="3"/>
        <v>202</v>
      </c>
      <c r="Q18" s="142">
        <f t="shared" si="4"/>
        <v>242.4</v>
      </c>
      <c r="R18" s="258"/>
      <c r="U18" s="116"/>
      <c r="V18" s="118">
        <v>202</v>
      </c>
      <c r="W18" s="250"/>
    </row>
    <row r="19" spans="1:23" ht="15" customHeight="1">
      <c r="A19" s="119" t="s">
        <v>50</v>
      </c>
      <c r="B19" s="120" t="s">
        <v>521</v>
      </c>
      <c r="C19" s="144">
        <v>1000</v>
      </c>
      <c r="D19" s="144">
        <v>25</v>
      </c>
      <c r="E19" s="121">
        <v>35</v>
      </c>
      <c r="F19" s="259" t="s">
        <v>526</v>
      </c>
      <c r="G19" s="260" t="s">
        <v>527</v>
      </c>
      <c r="H19" s="124" t="s">
        <v>337</v>
      </c>
      <c r="I19" s="125" t="s">
        <v>132</v>
      </c>
      <c r="J19" s="128" t="s">
        <v>132</v>
      </c>
      <c r="K19" s="129">
        <v>12</v>
      </c>
      <c r="L19" s="130">
        <f t="shared" si="0"/>
        <v>12</v>
      </c>
      <c r="M19" s="143" t="s">
        <v>133</v>
      </c>
      <c r="N19" s="135">
        <f t="shared" si="1"/>
        <v>1</v>
      </c>
      <c r="O19" s="138">
        <f t="shared" si="2"/>
        <v>12</v>
      </c>
      <c r="P19" s="141">
        <f t="shared" si="3"/>
        <v>207.5</v>
      </c>
      <c r="Q19" s="142">
        <f t="shared" si="4"/>
        <v>249</v>
      </c>
      <c r="R19" s="258"/>
      <c r="U19" s="116"/>
      <c r="V19" s="118">
        <v>207.5</v>
      </c>
      <c r="W19" s="250"/>
    </row>
    <row r="20" spans="1:23" ht="15" customHeight="1">
      <c r="A20" s="119" t="s">
        <v>50</v>
      </c>
      <c r="B20" s="120" t="s">
        <v>521</v>
      </c>
      <c r="C20" s="144">
        <v>1000</v>
      </c>
      <c r="D20" s="144">
        <v>25</v>
      </c>
      <c r="E20" s="121">
        <v>38</v>
      </c>
      <c r="F20" s="122" t="s">
        <v>528</v>
      </c>
      <c r="G20" s="123" t="s">
        <v>529</v>
      </c>
      <c r="H20" s="124" t="s">
        <v>337</v>
      </c>
      <c r="I20" s="125" t="s">
        <v>132</v>
      </c>
      <c r="J20" s="128"/>
      <c r="K20" s="129">
        <v>10</v>
      </c>
      <c r="L20" s="130">
        <f t="shared" si="0"/>
        <v>10</v>
      </c>
      <c r="M20" s="145" t="s">
        <v>149</v>
      </c>
      <c r="N20" s="135">
        <f t="shared" si="1"/>
        <v>4</v>
      </c>
      <c r="O20" s="138">
        <f t="shared" si="2"/>
        <v>40</v>
      </c>
      <c r="P20" s="141">
        <f t="shared" si="3"/>
        <v>213.5</v>
      </c>
      <c r="Q20" s="142">
        <f t="shared" si="4"/>
        <v>256.2</v>
      </c>
      <c r="R20" s="258"/>
      <c r="U20" s="116"/>
      <c r="V20" s="118">
        <v>213.5</v>
      </c>
      <c r="W20" s="250"/>
    </row>
    <row r="21" spans="1:23" ht="15" customHeight="1">
      <c r="A21" s="119" t="s">
        <v>50</v>
      </c>
      <c r="B21" s="120" t="s">
        <v>521</v>
      </c>
      <c r="C21" s="144">
        <v>1000</v>
      </c>
      <c r="D21" s="144">
        <v>25</v>
      </c>
      <c r="E21" s="121">
        <v>42</v>
      </c>
      <c r="F21" s="259" t="s">
        <v>530</v>
      </c>
      <c r="G21" s="260" t="s">
        <v>531</v>
      </c>
      <c r="H21" s="124" t="s">
        <v>337</v>
      </c>
      <c r="I21" s="125" t="s">
        <v>132</v>
      </c>
      <c r="J21" s="128" t="s">
        <v>132</v>
      </c>
      <c r="K21" s="129">
        <v>11</v>
      </c>
      <c r="L21" s="130">
        <f t="shared" si="0"/>
        <v>11</v>
      </c>
      <c r="M21" s="143" t="s">
        <v>133</v>
      </c>
      <c r="N21" s="135">
        <f t="shared" si="1"/>
        <v>1</v>
      </c>
      <c r="O21" s="138">
        <f t="shared" si="2"/>
        <v>11</v>
      </c>
      <c r="P21" s="141">
        <f t="shared" si="3"/>
        <v>221.5</v>
      </c>
      <c r="Q21" s="142">
        <f t="shared" si="4"/>
        <v>265.8</v>
      </c>
      <c r="R21" s="258"/>
      <c r="U21" s="116"/>
      <c r="V21" s="118">
        <v>221.5</v>
      </c>
      <c r="W21" s="250"/>
    </row>
    <row r="22" spans="1:23" ht="15" customHeight="1">
      <c r="A22" s="119" t="s">
        <v>50</v>
      </c>
      <c r="B22" s="120" t="s">
        <v>521</v>
      </c>
      <c r="C22" s="144">
        <v>1000</v>
      </c>
      <c r="D22" s="144">
        <v>25</v>
      </c>
      <c r="E22" s="121">
        <v>45</v>
      </c>
      <c r="F22" s="122" t="s">
        <v>532</v>
      </c>
      <c r="G22" s="123" t="s">
        <v>533</v>
      </c>
      <c r="H22" s="124" t="s">
        <v>337</v>
      </c>
      <c r="I22" s="125" t="s">
        <v>132</v>
      </c>
      <c r="J22" s="128"/>
      <c r="K22" s="129">
        <v>10</v>
      </c>
      <c r="L22" s="130">
        <f t="shared" si="0"/>
        <v>10</v>
      </c>
      <c r="M22" s="145" t="s">
        <v>149</v>
      </c>
      <c r="N22" s="135">
        <f t="shared" si="1"/>
        <v>4</v>
      </c>
      <c r="O22" s="138">
        <f t="shared" si="2"/>
        <v>40</v>
      </c>
      <c r="P22" s="141">
        <f t="shared" si="3"/>
        <v>226.5</v>
      </c>
      <c r="Q22" s="142">
        <f t="shared" si="4"/>
        <v>271.8</v>
      </c>
      <c r="R22" s="258"/>
      <c r="U22" s="116"/>
      <c r="V22" s="118">
        <v>226.5</v>
      </c>
      <c r="W22" s="250"/>
    </row>
    <row r="23" spans="1:23" ht="15" customHeight="1">
      <c r="A23" s="119" t="s">
        <v>50</v>
      </c>
      <c r="B23" s="120" t="s">
        <v>521</v>
      </c>
      <c r="C23" s="144">
        <v>1000</v>
      </c>
      <c r="D23" s="144">
        <v>25</v>
      </c>
      <c r="E23" s="121">
        <v>48</v>
      </c>
      <c r="F23" s="122" t="s">
        <v>534</v>
      </c>
      <c r="G23" s="123" t="s">
        <v>535</v>
      </c>
      <c r="H23" s="124" t="s">
        <v>337</v>
      </c>
      <c r="I23" s="125" t="s">
        <v>132</v>
      </c>
      <c r="J23" s="128"/>
      <c r="K23" s="129">
        <v>10</v>
      </c>
      <c r="L23" s="130">
        <f t="shared" si="0"/>
        <v>10</v>
      </c>
      <c r="M23" s="261" t="s">
        <v>133</v>
      </c>
      <c r="N23" s="135">
        <f t="shared" si="1"/>
        <v>1</v>
      </c>
      <c r="O23" s="138">
        <f t="shared" si="2"/>
        <v>10</v>
      </c>
      <c r="P23" s="141">
        <f t="shared" si="3"/>
        <v>229.5</v>
      </c>
      <c r="Q23" s="142">
        <f t="shared" si="4"/>
        <v>275.39999999999998</v>
      </c>
      <c r="R23" s="258"/>
      <c r="U23" s="116"/>
      <c r="V23" s="118">
        <v>229.5</v>
      </c>
      <c r="W23" s="250"/>
    </row>
    <row r="24" spans="1:23" ht="15" customHeight="1">
      <c r="A24" s="119" t="s">
        <v>50</v>
      </c>
      <c r="B24" s="120" t="s">
        <v>521</v>
      </c>
      <c r="C24" s="144">
        <v>1000</v>
      </c>
      <c r="D24" s="144">
        <v>25</v>
      </c>
      <c r="E24" s="121">
        <v>54</v>
      </c>
      <c r="F24" s="122" t="s">
        <v>536</v>
      </c>
      <c r="G24" s="123" t="s">
        <v>537</v>
      </c>
      <c r="H24" s="124" t="s">
        <v>337</v>
      </c>
      <c r="I24" s="125" t="s">
        <v>132</v>
      </c>
      <c r="J24" s="128"/>
      <c r="K24" s="129">
        <v>9</v>
      </c>
      <c r="L24" s="130">
        <f t="shared" si="0"/>
        <v>9</v>
      </c>
      <c r="M24" s="145" t="s">
        <v>149</v>
      </c>
      <c r="N24" s="135">
        <f t="shared" si="1"/>
        <v>5</v>
      </c>
      <c r="O24" s="138">
        <f t="shared" si="2"/>
        <v>45</v>
      </c>
      <c r="P24" s="141">
        <f t="shared" si="3"/>
        <v>234</v>
      </c>
      <c r="Q24" s="142">
        <f t="shared" si="4"/>
        <v>280.8</v>
      </c>
      <c r="R24" s="258"/>
      <c r="U24" s="116"/>
      <c r="V24" s="118">
        <v>234</v>
      </c>
      <c r="W24" s="250"/>
    </row>
    <row r="25" spans="1:23" ht="15" customHeight="1">
      <c r="A25" s="119" t="s">
        <v>50</v>
      </c>
      <c r="B25" s="120" t="s">
        <v>521</v>
      </c>
      <c r="C25" s="144">
        <v>1000</v>
      </c>
      <c r="D25" s="144">
        <v>25</v>
      </c>
      <c r="E25" s="121">
        <v>57</v>
      </c>
      <c r="F25" s="122" t="s">
        <v>538</v>
      </c>
      <c r="G25" s="123" t="s">
        <v>539</v>
      </c>
      <c r="H25" s="124" t="s">
        <v>337</v>
      </c>
      <c r="I25" s="125" t="s">
        <v>132</v>
      </c>
      <c r="J25" s="128"/>
      <c r="K25" s="129">
        <v>9</v>
      </c>
      <c r="L25" s="130">
        <f t="shared" si="0"/>
        <v>9</v>
      </c>
      <c r="M25" s="143" t="s">
        <v>133</v>
      </c>
      <c r="N25" s="135">
        <f t="shared" si="1"/>
        <v>2</v>
      </c>
      <c r="O25" s="138">
        <f t="shared" si="2"/>
        <v>18</v>
      </c>
      <c r="P25" s="141">
        <f t="shared" si="3"/>
        <v>240</v>
      </c>
      <c r="Q25" s="142">
        <f t="shared" si="4"/>
        <v>288</v>
      </c>
      <c r="R25" s="258"/>
      <c r="U25" s="116"/>
      <c r="V25" s="118">
        <v>240</v>
      </c>
      <c r="W25" s="250"/>
    </row>
    <row r="26" spans="1:23" ht="15" customHeight="1">
      <c r="A26" s="119" t="s">
        <v>50</v>
      </c>
      <c r="B26" s="120" t="s">
        <v>521</v>
      </c>
      <c r="C26" s="144">
        <v>1000</v>
      </c>
      <c r="D26" s="144">
        <v>25</v>
      </c>
      <c r="E26" s="121">
        <v>60</v>
      </c>
      <c r="F26" s="122" t="s">
        <v>540</v>
      </c>
      <c r="G26" s="123" t="s">
        <v>541</v>
      </c>
      <c r="H26" s="124" t="s">
        <v>337</v>
      </c>
      <c r="I26" s="125" t="s">
        <v>132</v>
      </c>
      <c r="J26" s="128"/>
      <c r="K26" s="129">
        <v>9</v>
      </c>
      <c r="L26" s="130">
        <f t="shared" si="0"/>
        <v>9</v>
      </c>
      <c r="M26" s="261" t="s">
        <v>133</v>
      </c>
      <c r="N26" s="135">
        <f t="shared" si="1"/>
        <v>2</v>
      </c>
      <c r="O26" s="138">
        <f t="shared" si="2"/>
        <v>18</v>
      </c>
      <c r="P26" s="141">
        <f t="shared" si="3"/>
        <v>243</v>
      </c>
      <c r="Q26" s="142">
        <f t="shared" si="4"/>
        <v>291.60000000000002</v>
      </c>
      <c r="R26" s="258"/>
      <c r="U26" s="116"/>
      <c r="V26" s="118">
        <v>243</v>
      </c>
      <c r="W26" s="250"/>
    </row>
    <row r="27" spans="1:23" ht="15" customHeight="1">
      <c r="A27" s="119" t="s">
        <v>50</v>
      </c>
      <c r="B27" s="120" t="s">
        <v>521</v>
      </c>
      <c r="C27" s="144">
        <v>1000</v>
      </c>
      <c r="D27" s="144">
        <v>25</v>
      </c>
      <c r="E27" s="121">
        <v>64</v>
      </c>
      <c r="F27" s="122" t="s">
        <v>542</v>
      </c>
      <c r="G27" s="123" t="s">
        <v>543</v>
      </c>
      <c r="H27" s="124" t="s">
        <v>337</v>
      </c>
      <c r="I27" s="125" t="s">
        <v>132</v>
      </c>
      <c r="J27" s="128"/>
      <c r="K27" s="129">
        <v>8</v>
      </c>
      <c r="L27" s="130">
        <f t="shared" si="0"/>
        <v>8</v>
      </c>
      <c r="M27" s="145" t="s">
        <v>149</v>
      </c>
      <c r="N27" s="135">
        <f t="shared" si="1"/>
        <v>5</v>
      </c>
      <c r="O27" s="138">
        <f t="shared" si="2"/>
        <v>40</v>
      </c>
      <c r="P27" s="141">
        <f t="shared" si="3"/>
        <v>254</v>
      </c>
      <c r="Q27" s="142">
        <f t="shared" si="4"/>
        <v>304.8</v>
      </c>
      <c r="R27" s="258"/>
      <c r="U27" s="116"/>
      <c r="V27" s="118">
        <v>254</v>
      </c>
      <c r="W27" s="250"/>
    </row>
    <row r="28" spans="1:23" ht="15" customHeight="1">
      <c r="A28" s="119" t="s">
        <v>50</v>
      </c>
      <c r="B28" s="120" t="s">
        <v>521</v>
      </c>
      <c r="C28" s="144">
        <v>1000</v>
      </c>
      <c r="D28" s="144">
        <v>25</v>
      </c>
      <c r="E28" s="121">
        <v>76</v>
      </c>
      <c r="F28" s="259" t="s">
        <v>544</v>
      </c>
      <c r="G28" s="260" t="s">
        <v>545</v>
      </c>
      <c r="H28" s="124" t="s">
        <v>337</v>
      </c>
      <c r="I28" s="125" t="s">
        <v>132</v>
      </c>
      <c r="J28" s="128" t="s">
        <v>132</v>
      </c>
      <c r="K28" s="129">
        <v>7</v>
      </c>
      <c r="L28" s="130">
        <f t="shared" si="0"/>
        <v>7</v>
      </c>
      <c r="M28" s="143" t="s">
        <v>133</v>
      </c>
      <c r="N28" s="135">
        <f t="shared" si="1"/>
        <v>2</v>
      </c>
      <c r="O28" s="138">
        <f t="shared" si="2"/>
        <v>14</v>
      </c>
      <c r="P28" s="141">
        <f t="shared" si="3"/>
        <v>269</v>
      </c>
      <c r="Q28" s="142">
        <f t="shared" si="4"/>
        <v>322.8</v>
      </c>
      <c r="R28" s="258"/>
      <c r="U28" s="116"/>
      <c r="V28" s="118">
        <v>269</v>
      </c>
      <c r="W28" s="250"/>
    </row>
    <row r="29" spans="1:23" ht="15" customHeight="1">
      <c r="A29" s="119" t="s">
        <v>50</v>
      </c>
      <c r="B29" s="120" t="s">
        <v>521</v>
      </c>
      <c r="C29" s="144">
        <v>1000</v>
      </c>
      <c r="D29" s="144">
        <v>25</v>
      </c>
      <c r="E29" s="121">
        <v>89</v>
      </c>
      <c r="F29" s="259" t="s">
        <v>546</v>
      </c>
      <c r="G29" s="260" t="s">
        <v>547</v>
      </c>
      <c r="H29" s="124" t="s">
        <v>337</v>
      </c>
      <c r="I29" s="125" t="s">
        <v>132</v>
      </c>
      <c r="J29" s="128" t="s">
        <v>132</v>
      </c>
      <c r="K29" s="129">
        <v>6</v>
      </c>
      <c r="L29" s="130">
        <f t="shared" si="0"/>
        <v>6</v>
      </c>
      <c r="M29" s="143" t="s">
        <v>133</v>
      </c>
      <c r="N29" s="135">
        <f t="shared" si="1"/>
        <v>2</v>
      </c>
      <c r="O29" s="138">
        <f t="shared" si="2"/>
        <v>12</v>
      </c>
      <c r="P29" s="141">
        <f t="shared" si="3"/>
        <v>300.5</v>
      </c>
      <c r="Q29" s="142">
        <f t="shared" si="4"/>
        <v>360.6</v>
      </c>
      <c r="R29" s="258"/>
      <c r="U29" s="116"/>
      <c r="V29" s="118">
        <v>300.5</v>
      </c>
      <c r="W29" s="250"/>
    </row>
    <row r="30" spans="1:23" ht="15" customHeight="1">
      <c r="A30" s="119" t="s">
        <v>50</v>
      </c>
      <c r="B30" s="120" t="s">
        <v>521</v>
      </c>
      <c r="C30" s="144">
        <v>1000</v>
      </c>
      <c r="D30" s="144">
        <v>25</v>
      </c>
      <c r="E30" s="121">
        <v>108</v>
      </c>
      <c r="F30" s="122" t="s">
        <v>548</v>
      </c>
      <c r="G30" s="123" t="s">
        <v>549</v>
      </c>
      <c r="H30" s="124" t="s">
        <v>337</v>
      </c>
      <c r="I30" s="125" t="s">
        <v>132</v>
      </c>
      <c r="J30" s="128"/>
      <c r="K30" s="129">
        <v>6</v>
      </c>
      <c r="L30" s="130">
        <f t="shared" si="0"/>
        <v>6</v>
      </c>
      <c r="M30" s="143" t="s">
        <v>133</v>
      </c>
      <c r="N30" s="135">
        <f t="shared" si="1"/>
        <v>2</v>
      </c>
      <c r="O30" s="138">
        <f t="shared" si="2"/>
        <v>12</v>
      </c>
      <c r="P30" s="141">
        <f t="shared" si="3"/>
        <v>392</v>
      </c>
      <c r="Q30" s="142">
        <f t="shared" si="4"/>
        <v>470.4</v>
      </c>
      <c r="R30" s="258"/>
      <c r="U30" s="116"/>
      <c r="V30" s="118">
        <v>392</v>
      </c>
      <c r="W30" s="250"/>
    </row>
    <row r="31" spans="1:23" ht="15" customHeight="1">
      <c r="A31" s="119" t="s">
        <v>50</v>
      </c>
      <c r="B31" s="120" t="s">
        <v>521</v>
      </c>
      <c r="C31" s="144">
        <v>1000</v>
      </c>
      <c r="D31" s="144">
        <v>25</v>
      </c>
      <c r="E31" s="121">
        <v>114</v>
      </c>
      <c r="F31" s="122" t="s">
        <v>550</v>
      </c>
      <c r="G31" s="123" t="s">
        <v>551</v>
      </c>
      <c r="H31" s="124" t="s">
        <v>337</v>
      </c>
      <c r="I31" s="125" t="s">
        <v>132</v>
      </c>
      <c r="J31" s="128"/>
      <c r="K31" s="129">
        <v>5</v>
      </c>
      <c r="L31" s="130">
        <f t="shared" si="0"/>
        <v>5</v>
      </c>
      <c r="M31" s="145" t="s">
        <v>149</v>
      </c>
      <c r="N31" s="135">
        <f t="shared" si="1"/>
        <v>8</v>
      </c>
      <c r="O31" s="138">
        <f t="shared" si="2"/>
        <v>40</v>
      </c>
      <c r="P31" s="141">
        <f t="shared" si="3"/>
        <v>417</v>
      </c>
      <c r="Q31" s="142">
        <f t="shared" si="4"/>
        <v>500.4</v>
      </c>
      <c r="R31" s="258"/>
      <c r="U31" s="116"/>
      <c r="V31" s="118">
        <v>417</v>
      </c>
      <c r="W31" s="250"/>
    </row>
    <row r="32" spans="1:23" ht="15" customHeight="1">
      <c r="A32" s="119" t="s">
        <v>50</v>
      </c>
      <c r="B32" s="120" t="s">
        <v>521</v>
      </c>
      <c r="C32" s="144">
        <v>1000</v>
      </c>
      <c r="D32" s="144">
        <v>25</v>
      </c>
      <c r="E32" s="121">
        <v>133</v>
      </c>
      <c r="F32" s="122" t="s">
        <v>552</v>
      </c>
      <c r="G32" s="123" t="s">
        <v>553</v>
      </c>
      <c r="H32" s="124" t="s">
        <v>337</v>
      </c>
      <c r="I32" s="125" t="s">
        <v>132</v>
      </c>
      <c r="J32" s="128"/>
      <c r="K32" s="129">
        <v>5</v>
      </c>
      <c r="L32" s="130">
        <f t="shared" si="0"/>
        <v>5</v>
      </c>
      <c r="M32" s="145" t="s">
        <v>149</v>
      </c>
      <c r="N32" s="135">
        <f t="shared" si="1"/>
        <v>8</v>
      </c>
      <c r="O32" s="138">
        <f t="shared" si="2"/>
        <v>40</v>
      </c>
      <c r="P32" s="141">
        <f t="shared" si="3"/>
        <v>436.5</v>
      </c>
      <c r="Q32" s="142">
        <f t="shared" si="4"/>
        <v>523.79999999999995</v>
      </c>
      <c r="R32" s="258"/>
      <c r="U32" s="116"/>
      <c r="V32" s="118">
        <v>436.5</v>
      </c>
      <c r="W32" s="250"/>
    </row>
    <row r="33" spans="1:23" ht="15" customHeight="1">
      <c r="A33" s="119" t="s">
        <v>50</v>
      </c>
      <c r="B33" s="120" t="s">
        <v>521</v>
      </c>
      <c r="C33" s="144">
        <v>1000</v>
      </c>
      <c r="D33" s="144">
        <v>25</v>
      </c>
      <c r="E33" s="121">
        <v>159</v>
      </c>
      <c r="F33" s="122" t="s">
        <v>554</v>
      </c>
      <c r="G33" s="123" t="s">
        <v>555</v>
      </c>
      <c r="H33" s="124" t="s">
        <v>337</v>
      </c>
      <c r="I33" s="125" t="s">
        <v>132</v>
      </c>
      <c r="J33" s="128"/>
      <c r="K33" s="129">
        <v>4</v>
      </c>
      <c r="L33" s="130">
        <f t="shared" si="0"/>
        <v>4</v>
      </c>
      <c r="M33" s="145" t="s">
        <v>149</v>
      </c>
      <c r="N33" s="135">
        <f t="shared" si="1"/>
        <v>10</v>
      </c>
      <c r="O33" s="138">
        <f t="shared" si="2"/>
        <v>40</v>
      </c>
      <c r="P33" s="141">
        <f t="shared" si="3"/>
        <v>487</v>
      </c>
      <c r="Q33" s="142">
        <f t="shared" si="4"/>
        <v>584.4</v>
      </c>
      <c r="R33" s="258"/>
      <c r="U33" s="116"/>
      <c r="V33" s="118">
        <v>487</v>
      </c>
      <c r="W33" s="250"/>
    </row>
    <row r="34" spans="1:23" ht="15" customHeight="1">
      <c r="A34" s="119" t="s">
        <v>50</v>
      </c>
      <c r="B34" s="120" t="s">
        <v>521</v>
      </c>
      <c r="C34" s="144">
        <v>1000</v>
      </c>
      <c r="D34" s="144">
        <v>25</v>
      </c>
      <c r="E34" s="121">
        <v>169</v>
      </c>
      <c r="F34" s="122" t="s">
        <v>556</v>
      </c>
      <c r="G34" s="123" t="s">
        <v>557</v>
      </c>
      <c r="H34" s="124" t="s">
        <v>337</v>
      </c>
      <c r="I34" s="125" t="s">
        <v>132</v>
      </c>
      <c r="J34" s="128"/>
      <c r="K34" s="129">
        <v>4</v>
      </c>
      <c r="L34" s="130">
        <f t="shared" si="0"/>
        <v>4</v>
      </c>
      <c r="M34" s="145" t="s">
        <v>149</v>
      </c>
      <c r="N34" s="135">
        <f t="shared" si="1"/>
        <v>10</v>
      </c>
      <c r="O34" s="138">
        <f t="shared" si="2"/>
        <v>40</v>
      </c>
      <c r="P34" s="141">
        <f t="shared" si="3"/>
        <v>510</v>
      </c>
      <c r="Q34" s="142">
        <f t="shared" si="4"/>
        <v>612</v>
      </c>
      <c r="R34" s="258"/>
      <c r="U34" s="116"/>
      <c r="V34" s="118">
        <v>510</v>
      </c>
      <c r="W34" s="250"/>
    </row>
    <row r="35" spans="1:23" ht="15" customHeight="1">
      <c r="A35" s="119" t="s">
        <v>50</v>
      </c>
      <c r="B35" s="120" t="s">
        <v>521</v>
      </c>
      <c r="C35" s="144">
        <v>1000</v>
      </c>
      <c r="D35" s="144">
        <v>25</v>
      </c>
      <c r="E35" s="121">
        <v>219</v>
      </c>
      <c r="F35" s="122" t="s">
        <v>558</v>
      </c>
      <c r="G35" s="123" t="s">
        <v>559</v>
      </c>
      <c r="H35" s="124" t="s">
        <v>337</v>
      </c>
      <c r="I35" s="125" t="s">
        <v>132</v>
      </c>
      <c r="J35" s="128"/>
      <c r="K35" s="129">
        <v>3</v>
      </c>
      <c r="L35" s="130">
        <f t="shared" si="0"/>
        <v>3</v>
      </c>
      <c r="M35" s="145" t="s">
        <v>149</v>
      </c>
      <c r="N35" s="135">
        <f t="shared" si="1"/>
        <v>14</v>
      </c>
      <c r="O35" s="138">
        <f t="shared" si="2"/>
        <v>42</v>
      </c>
      <c r="P35" s="141">
        <f t="shared" si="3"/>
        <v>649</v>
      </c>
      <c r="Q35" s="142">
        <f t="shared" si="4"/>
        <v>778.8</v>
      </c>
      <c r="R35" s="258"/>
      <c r="U35" s="116"/>
      <c r="V35" s="118">
        <v>649</v>
      </c>
      <c r="W35" s="250"/>
    </row>
    <row r="36" spans="1:23" ht="15" customHeight="1">
      <c r="A36" s="119" t="s">
        <v>50</v>
      </c>
      <c r="B36" s="120" t="s">
        <v>521</v>
      </c>
      <c r="C36" s="144">
        <v>1000</v>
      </c>
      <c r="D36" s="144">
        <v>25</v>
      </c>
      <c r="E36" s="121">
        <v>273</v>
      </c>
      <c r="F36" s="122" t="s">
        <v>560</v>
      </c>
      <c r="G36" s="123" t="s">
        <v>561</v>
      </c>
      <c r="H36" s="124" t="s">
        <v>337</v>
      </c>
      <c r="I36" s="125" t="s">
        <v>132</v>
      </c>
      <c r="J36" s="128"/>
      <c r="K36" s="129">
        <v>2</v>
      </c>
      <c r="L36" s="130">
        <f t="shared" si="0"/>
        <v>2</v>
      </c>
      <c r="M36" s="145" t="s">
        <v>149</v>
      </c>
      <c r="N36" s="135">
        <f t="shared" si="1"/>
        <v>20</v>
      </c>
      <c r="O36" s="138">
        <f t="shared" si="2"/>
        <v>40</v>
      </c>
      <c r="P36" s="141">
        <f t="shared" si="3"/>
        <v>869</v>
      </c>
      <c r="Q36" s="142">
        <f t="shared" si="4"/>
        <v>1042.8</v>
      </c>
      <c r="R36" s="258"/>
      <c r="U36" s="116"/>
      <c r="V36" s="118">
        <v>869</v>
      </c>
      <c r="W36" s="250"/>
    </row>
    <row r="37" spans="1:23" ht="15" customHeight="1">
      <c r="A37" s="119" t="s">
        <v>50</v>
      </c>
      <c r="B37" s="120" t="s">
        <v>521</v>
      </c>
      <c r="C37" s="144">
        <v>1000</v>
      </c>
      <c r="D37" s="121">
        <v>30</v>
      </c>
      <c r="E37" s="121">
        <v>18</v>
      </c>
      <c r="F37" s="122" t="s">
        <v>562</v>
      </c>
      <c r="G37" s="123" t="s">
        <v>563</v>
      </c>
      <c r="H37" s="124" t="s">
        <v>337</v>
      </c>
      <c r="I37" s="125" t="s">
        <v>132</v>
      </c>
      <c r="J37" s="128"/>
      <c r="K37" s="129">
        <v>12</v>
      </c>
      <c r="L37" s="130">
        <f t="shared" si="0"/>
        <v>12</v>
      </c>
      <c r="M37" s="143" t="s">
        <v>133</v>
      </c>
      <c r="N37" s="135">
        <f t="shared" si="1"/>
        <v>1</v>
      </c>
      <c r="O37" s="138">
        <f t="shared" si="2"/>
        <v>12</v>
      </c>
      <c r="P37" s="141">
        <f t="shared" si="3"/>
        <v>166</v>
      </c>
      <c r="Q37" s="142">
        <f t="shared" si="4"/>
        <v>199.2</v>
      </c>
      <c r="R37" s="258"/>
      <c r="U37" s="116"/>
      <c r="V37" s="118">
        <v>166</v>
      </c>
      <c r="W37" s="250"/>
    </row>
    <row r="38" spans="1:23" ht="15" customHeight="1">
      <c r="A38" s="119" t="s">
        <v>50</v>
      </c>
      <c r="B38" s="120" t="s">
        <v>521</v>
      </c>
      <c r="C38" s="144">
        <v>1000</v>
      </c>
      <c r="D38" s="144">
        <v>30</v>
      </c>
      <c r="E38" s="121">
        <v>21</v>
      </c>
      <c r="F38" s="122" t="s">
        <v>564</v>
      </c>
      <c r="G38" s="123" t="s">
        <v>565</v>
      </c>
      <c r="H38" s="124" t="s">
        <v>337</v>
      </c>
      <c r="I38" s="125" t="s">
        <v>132</v>
      </c>
      <c r="J38" s="128"/>
      <c r="K38" s="129">
        <v>12</v>
      </c>
      <c r="L38" s="130">
        <f t="shared" si="0"/>
        <v>12</v>
      </c>
      <c r="M38" s="134" t="s">
        <v>136</v>
      </c>
      <c r="N38" s="135">
        <f t="shared" si="1"/>
        <v>1</v>
      </c>
      <c r="O38" s="138">
        <f t="shared" si="2"/>
        <v>12</v>
      </c>
      <c r="P38" s="141">
        <f t="shared" si="3"/>
        <v>169</v>
      </c>
      <c r="Q38" s="142">
        <f t="shared" si="4"/>
        <v>202.8</v>
      </c>
      <c r="R38" s="258"/>
      <c r="U38" s="116"/>
      <c r="V38" s="118">
        <v>169</v>
      </c>
      <c r="W38" s="250"/>
    </row>
    <row r="39" spans="1:23" ht="15" customHeight="1">
      <c r="A39" s="119" t="s">
        <v>50</v>
      </c>
      <c r="B39" s="120" t="s">
        <v>521</v>
      </c>
      <c r="C39" s="144">
        <v>1000</v>
      </c>
      <c r="D39" s="144">
        <v>30</v>
      </c>
      <c r="E39" s="121">
        <v>25</v>
      </c>
      <c r="F39" s="122" t="s">
        <v>566</v>
      </c>
      <c r="G39" s="123" t="s">
        <v>567</v>
      </c>
      <c r="H39" s="124" t="s">
        <v>337</v>
      </c>
      <c r="I39" s="125" t="s">
        <v>132</v>
      </c>
      <c r="J39" s="128"/>
      <c r="K39" s="129">
        <v>12</v>
      </c>
      <c r="L39" s="130">
        <f t="shared" si="0"/>
        <v>12</v>
      </c>
      <c r="M39" s="134" t="s">
        <v>136</v>
      </c>
      <c r="N39" s="135">
        <f t="shared" si="1"/>
        <v>1</v>
      </c>
      <c r="O39" s="138">
        <f t="shared" si="2"/>
        <v>12</v>
      </c>
      <c r="P39" s="141">
        <f t="shared" si="3"/>
        <v>197</v>
      </c>
      <c r="Q39" s="142">
        <f t="shared" si="4"/>
        <v>236.4</v>
      </c>
      <c r="R39" s="258"/>
      <c r="U39" s="116"/>
      <c r="V39" s="118">
        <v>197</v>
      </c>
      <c r="W39" s="250"/>
    </row>
    <row r="40" spans="1:23" ht="15" customHeight="1">
      <c r="A40" s="119" t="s">
        <v>50</v>
      </c>
      <c r="B40" s="120" t="s">
        <v>521</v>
      </c>
      <c r="C40" s="144">
        <v>1000</v>
      </c>
      <c r="D40" s="144">
        <v>30</v>
      </c>
      <c r="E40" s="121">
        <v>28</v>
      </c>
      <c r="F40" s="122" t="s">
        <v>568</v>
      </c>
      <c r="G40" s="123" t="s">
        <v>569</v>
      </c>
      <c r="H40" s="124" t="s">
        <v>337</v>
      </c>
      <c r="I40" s="125" t="s">
        <v>132</v>
      </c>
      <c r="J40" s="128"/>
      <c r="K40" s="129">
        <v>10</v>
      </c>
      <c r="L40" s="130">
        <f t="shared" si="0"/>
        <v>10</v>
      </c>
      <c r="M40" s="134" t="s">
        <v>136</v>
      </c>
      <c r="N40" s="135">
        <f t="shared" si="1"/>
        <v>1</v>
      </c>
      <c r="O40" s="138">
        <f t="shared" si="2"/>
        <v>10</v>
      </c>
      <c r="P40" s="141">
        <f t="shared" si="3"/>
        <v>199</v>
      </c>
      <c r="Q40" s="142">
        <f t="shared" si="4"/>
        <v>238.8</v>
      </c>
      <c r="R40" s="258"/>
      <c r="U40" s="116"/>
      <c r="V40" s="118">
        <v>199</v>
      </c>
      <c r="W40" s="250"/>
    </row>
    <row r="41" spans="1:23" ht="15" customHeight="1">
      <c r="A41" s="119" t="s">
        <v>50</v>
      </c>
      <c r="B41" s="120" t="s">
        <v>521</v>
      </c>
      <c r="C41" s="144">
        <v>1000</v>
      </c>
      <c r="D41" s="144">
        <v>30</v>
      </c>
      <c r="E41" s="121">
        <v>32</v>
      </c>
      <c r="F41" s="122" t="s">
        <v>570</v>
      </c>
      <c r="G41" s="123" t="s">
        <v>571</v>
      </c>
      <c r="H41" s="124" t="s">
        <v>337</v>
      </c>
      <c r="I41" s="125" t="s">
        <v>132</v>
      </c>
      <c r="J41" s="128"/>
      <c r="K41" s="129">
        <v>10</v>
      </c>
      <c r="L41" s="130">
        <f t="shared" si="0"/>
        <v>10</v>
      </c>
      <c r="M41" s="134" t="s">
        <v>136</v>
      </c>
      <c r="N41" s="135">
        <f t="shared" si="1"/>
        <v>1</v>
      </c>
      <c r="O41" s="138">
        <f t="shared" si="2"/>
        <v>10</v>
      </c>
      <c r="P41" s="141">
        <f t="shared" si="3"/>
        <v>208.5</v>
      </c>
      <c r="Q41" s="142">
        <f t="shared" si="4"/>
        <v>250.2</v>
      </c>
      <c r="R41" s="258"/>
      <c r="U41" s="116"/>
      <c r="V41" s="118">
        <v>208.5</v>
      </c>
      <c r="W41" s="250"/>
    </row>
    <row r="42" spans="1:23" ht="15" customHeight="1">
      <c r="A42" s="119" t="s">
        <v>50</v>
      </c>
      <c r="B42" s="120" t="s">
        <v>521</v>
      </c>
      <c r="C42" s="144">
        <v>1000</v>
      </c>
      <c r="D42" s="144">
        <v>30</v>
      </c>
      <c r="E42" s="121">
        <v>35</v>
      </c>
      <c r="F42" s="122" t="s">
        <v>572</v>
      </c>
      <c r="G42" s="123" t="s">
        <v>573</v>
      </c>
      <c r="H42" s="124" t="s">
        <v>337</v>
      </c>
      <c r="I42" s="125" t="s">
        <v>132</v>
      </c>
      <c r="J42" s="128" t="s">
        <v>132</v>
      </c>
      <c r="K42" s="129">
        <v>10</v>
      </c>
      <c r="L42" s="130">
        <f t="shared" si="0"/>
        <v>10</v>
      </c>
      <c r="M42" s="134" t="s">
        <v>136</v>
      </c>
      <c r="N42" s="135">
        <f t="shared" si="1"/>
        <v>1</v>
      </c>
      <c r="O42" s="138">
        <f t="shared" si="2"/>
        <v>10</v>
      </c>
      <c r="P42" s="141">
        <f t="shared" si="3"/>
        <v>221.5</v>
      </c>
      <c r="Q42" s="142">
        <f t="shared" si="4"/>
        <v>265.8</v>
      </c>
      <c r="R42" s="258"/>
      <c r="U42" s="116"/>
      <c r="V42" s="118">
        <v>221.5</v>
      </c>
      <c r="W42" s="250"/>
    </row>
    <row r="43" spans="1:23" ht="15" customHeight="1">
      <c r="A43" s="119" t="s">
        <v>50</v>
      </c>
      <c r="B43" s="120" t="s">
        <v>521</v>
      </c>
      <c r="C43" s="144">
        <v>1000</v>
      </c>
      <c r="D43" s="144">
        <v>30</v>
      </c>
      <c r="E43" s="121">
        <v>38</v>
      </c>
      <c r="F43" s="122" t="s">
        <v>574</v>
      </c>
      <c r="G43" s="123" t="s">
        <v>575</v>
      </c>
      <c r="H43" s="124" t="s">
        <v>337</v>
      </c>
      <c r="I43" s="125" t="s">
        <v>132</v>
      </c>
      <c r="J43" s="128"/>
      <c r="K43" s="129">
        <v>9</v>
      </c>
      <c r="L43" s="130">
        <f t="shared" si="0"/>
        <v>9</v>
      </c>
      <c r="M43" s="143" t="s">
        <v>133</v>
      </c>
      <c r="N43" s="135">
        <f t="shared" si="1"/>
        <v>2</v>
      </c>
      <c r="O43" s="138">
        <f t="shared" si="2"/>
        <v>18</v>
      </c>
      <c r="P43" s="141">
        <f t="shared" si="3"/>
        <v>233</v>
      </c>
      <c r="Q43" s="142">
        <f t="shared" si="4"/>
        <v>279.60000000000002</v>
      </c>
      <c r="R43" s="258"/>
      <c r="U43" s="116"/>
      <c r="V43" s="118">
        <v>233</v>
      </c>
      <c r="W43" s="250"/>
    </row>
    <row r="44" spans="1:23" ht="15" customHeight="1">
      <c r="A44" s="119" t="s">
        <v>50</v>
      </c>
      <c r="B44" s="120" t="s">
        <v>521</v>
      </c>
      <c r="C44" s="144">
        <v>1000</v>
      </c>
      <c r="D44" s="144">
        <v>30</v>
      </c>
      <c r="E44" s="121">
        <v>42</v>
      </c>
      <c r="F44" s="122" t="s">
        <v>576</v>
      </c>
      <c r="G44" s="123" t="s">
        <v>577</v>
      </c>
      <c r="H44" s="124" t="s">
        <v>337</v>
      </c>
      <c r="I44" s="125" t="s">
        <v>132</v>
      </c>
      <c r="J44" s="128" t="s">
        <v>132</v>
      </c>
      <c r="K44" s="129">
        <v>9</v>
      </c>
      <c r="L44" s="130">
        <f t="shared" si="0"/>
        <v>9</v>
      </c>
      <c r="M44" s="134" t="s">
        <v>136</v>
      </c>
      <c r="N44" s="135">
        <f t="shared" si="1"/>
        <v>1</v>
      </c>
      <c r="O44" s="138">
        <f t="shared" si="2"/>
        <v>9</v>
      </c>
      <c r="P44" s="141">
        <f t="shared" si="3"/>
        <v>234</v>
      </c>
      <c r="Q44" s="142">
        <f t="shared" si="4"/>
        <v>280.8</v>
      </c>
      <c r="R44" s="258"/>
      <c r="U44" s="116"/>
      <c r="V44" s="118">
        <v>234</v>
      </c>
      <c r="W44" s="250"/>
    </row>
    <row r="45" spans="1:23" ht="15" customHeight="1">
      <c r="A45" s="119" t="s">
        <v>50</v>
      </c>
      <c r="B45" s="120" t="s">
        <v>521</v>
      </c>
      <c r="C45" s="144">
        <v>1000</v>
      </c>
      <c r="D45" s="144">
        <v>30</v>
      </c>
      <c r="E45" s="121">
        <v>45</v>
      </c>
      <c r="F45" s="122" t="s">
        <v>578</v>
      </c>
      <c r="G45" s="123" t="s">
        <v>579</v>
      </c>
      <c r="H45" s="124" t="s">
        <v>337</v>
      </c>
      <c r="I45" s="125" t="s">
        <v>132</v>
      </c>
      <c r="J45" s="128" t="s">
        <v>132</v>
      </c>
      <c r="K45" s="129">
        <v>9</v>
      </c>
      <c r="L45" s="130">
        <f t="shared" si="0"/>
        <v>9</v>
      </c>
      <c r="M45" s="143" t="s">
        <v>133</v>
      </c>
      <c r="N45" s="135">
        <f t="shared" si="1"/>
        <v>2</v>
      </c>
      <c r="O45" s="138">
        <f t="shared" si="2"/>
        <v>18</v>
      </c>
      <c r="P45" s="141">
        <f t="shared" si="3"/>
        <v>239</v>
      </c>
      <c r="Q45" s="142">
        <f t="shared" si="4"/>
        <v>286.8</v>
      </c>
      <c r="R45" s="258"/>
      <c r="U45" s="116"/>
      <c r="V45" s="118">
        <v>239</v>
      </c>
      <c r="W45" s="250"/>
    </row>
    <row r="46" spans="1:23" ht="15" customHeight="1">
      <c r="A46" s="119" t="s">
        <v>50</v>
      </c>
      <c r="B46" s="120" t="s">
        <v>521</v>
      </c>
      <c r="C46" s="144">
        <v>1000</v>
      </c>
      <c r="D46" s="144">
        <v>30</v>
      </c>
      <c r="E46" s="121">
        <v>48</v>
      </c>
      <c r="F46" s="122" t="s">
        <v>580</v>
      </c>
      <c r="G46" s="123" t="s">
        <v>581</v>
      </c>
      <c r="H46" s="124" t="s">
        <v>337</v>
      </c>
      <c r="I46" s="125" t="s">
        <v>132</v>
      </c>
      <c r="J46" s="128" t="s">
        <v>132</v>
      </c>
      <c r="K46" s="129">
        <v>9</v>
      </c>
      <c r="L46" s="130">
        <f t="shared" si="0"/>
        <v>9</v>
      </c>
      <c r="M46" s="262" t="s">
        <v>136</v>
      </c>
      <c r="N46" s="135">
        <f t="shared" si="1"/>
        <v>1</v>
      </c>
      <c r="O46" s="138">
        <f t="shared" si="2"/>
        <v>9</v>
      </c>
      <c r="P46" s="141">
        <f t="shared" si="3"/>
        <v>241</v>
      </c>
      <c r="Q46" s="142">
        <f t="shared" si="4"/>
        <v>289.2</v>
      </c>
      <c r="R46" s="258"/>
      <c r="U46" s="116"/>
      <c r="V46" s="118">
        <v>241</v>
      </c>
      <c r="W46" s="250"/>
    </row>
    <row r="47" spans="1:23" ht="15" customHeight="1">
      <c r="A47" s="119" t="s">
        <v>50</v>
      </c>
      <c r="B47" s="120" t="s">
        <v>521</v>
      </c>
      <c r="C47" s="144">
        <v>1000</v>
      </c>
      <c r="D47" s="144">
        <v>30</v>
      </c>
      <c r="E47" s="121">
        <v>54</v>
      </c>
      <c r="F47" s="122" t="s">
        <v>582</v>
      </c>
      <c r="G47" s="123" t="s">
        <v>583</v>
      </c>
      <c r="H47" s="124" t="s">
        <v>337</v>
      </c>
      <c r="I47" s="125" t="s">
        <v>132</v>
      </c>
      <c r="J47" s="128"/>
      <c r="K47" s="129">
        <v>8</v>
      </c>
      <c r="L47" s="130">
        <f t="shared" si="0"/>
        <v>8</v>
      </c>
      <c r="M47" s="263" t="s">
        <v>149</v>
      </c>
      <c r="N47" s="135">
        <f t="shared" si="1"/>
        <v>5</v>
      </c>
      <c r="O47" s="138">
        <f t="shared" si="2"/>
        <v>40</v>
      </c>
      <c r="P47" s="141">
        <f t="shared" si="3"/>
        <v>244</v>
      </c>
      <c r="Q47" s="142">
        <f t="shared" si="4"/>
        <v>292.8</v>
      </c>
      <c r="R47" s="258"/>
      <c r="U47" s="116"/>
      <c r="V47" s="118">
        <v>244</v>
      </c>
      <c r="W47" s="250"/>
    </row>
    <row r="48" spans="1:23" ht="15" customHeight="1">
      <c r="A48" s="119" t="s">
        <v>50</v>
      </c>
      <c r="B48" s="120" t="s">
        <v>521</v>
      </c>
      <c r="C48" s="144">
        <v>1000</v>
      </c>
      <c r="D48" s="144">
        <v>30</v>
      </c>
      <c r="E48" s="121">
        <v>57</v>
      </c>
      <c r="F48" s="122" t="s">
        <v>584</v>
      </c>
      <c r="G48" s="123" t="s">
        <v>585</v>
      </c>
      <c r="H48" s="124" t="s">
        <v>337</v>
      </c>
      <c r="I48" s="125" t="s">
        <v>132</v>
      </c>
      <c r="J48" s="128" t="s">
        <v>132</v>
      </c>
      <c r="K48" s="129">
        <v>8</v>
      </c>
      <c r="L48" s="130">
        <f t="shared" si="0"/>
        <v>8</v>
      </c>
      <c r="M48" s="134" t="s">
        <v>136</v>
      </c>
      <c r="N48" s="135">
        <f t="shared" si="1"/>
        <v>1</v>
      </c>
      <c r="O48" s="138">
        <f t="shared" si="2"/>
        <v>8</v>
      </c>
      <c r="P48" s="141">
        <f t="shared" si="3"/>
        <v>249</v>
      </c>
      <c r="Q48" s="142">
        <f t="shared" si="4"/>
        <v>298.8</v>
      </c>
      <c r="R48" s="258"/>
      <c r="U48" s="116"/>
      <c r="V48" s="118">
        <v>249</v>
      </c>
      <c r="W48" s="250"/>
    </row>
    <row r="49" spans="1:23" ht="15" customHeight="1">
      <c r="A49" s="119" t="s">
        <v>50</v>
      </c>
      <c r="B49" s="120" t="s">
        <v>521</v>
      </c>
      <c r="C49" s="144">
        <v>1000</v>
      </c>
      <c r="D49" s="144">
        <v>30</v>
      </c>
      <c r="E49" s="121">
        <v>60</v>
      </c>
      <c r="F49" s="122" t="s">
        <v>586</v>
      </c>
      <c r="G49" s="123" t="s">
        <v>587</v>
      </c>
      <c r="H49" s="124" t="s">
        <v>337</v>
      </c>
      <c r="I49" s="125" t="s">
        <v>132</v>
      </c>
      <c r="J49" s="128" t="s">
        <v>132</v>
      </c>
      <c r="K49" s="129">
        <v>8</v>
      </c>
      <c r="L49" s="130">
        <f t="shared" si="0"/>
        <v>8</v>
      </c>
      <c r="M49" s="143" t="s">
        <v>133</v>
      </c>
      <c r="N49" s="135">
        <f t="shared" si="1"/>
        <v>2</v>
      </c>
      <c r="O49" s="138">
        <f t="shared" si="2"/>
        <v>16</v>
      </c>
      <c r="P49" s="141">
        <f t="shared" si="3"/>
        <v>250</v>
      </c>
      <c r="Q49" s="142">
        <f t="shared" si="4"/>
        <v>300</v>
      </c>
      <c r="R49" s="258"/>
      <c r="U49" s="116"/>
      <c r="V49" s="118">
        <v>250</v>
      </c>
      <c r="W49" s="250"/>
    </row>
    <row r="50" spans="1:23" ht="15" customHeight="1">
      <c r="A50" s="119" t="s">
        <v>50</v>
      </c>
      <c r="B50" s="120" t="s">
        <v>521</v>
      </c>
      <c r="C50" s="144">
        <v>1000</v>
      </c>
      <c r="D50" s="144">
        <v>30</v>
      </c>
      <c r="E50" s="121">
        <v>64</v>
      </c>
      <c r="F50" s="122" t="s">
        <v>588</v>
      </c>
      <c r="G50" s="123" t="s">
        <v>589</v>
      </c>
      <c r="H50" s="124" t="s">
        <v>337</v>
      </c>
      <c r="I50" s="125" t="s">
        <v>132</v>
      </c>
      <c r="J50" s="128" t="s">
        <v>132</v>
      </c>
      <c r="K50" s="129">
        <v>7</v>
      </c>
      <c r="L50" s="130">
        <f t="shared" si="0"/>
        <v>7</v>
      </c>
      <c r="M50" s="145" t="s">
        <v>149</v>
      </c>
      <c r="N50" s="135">
        <f t="shared" si="1"/>
        <v>6</v>
      </c>
      <c r="O50" s="138">
        <f t="shared" si="2"/>
        <v>42</v>
      </c>
      <c r="P50" s="141">
        <f t="shared" si="3"/>
        <v>262.5</v>
      </c>
      <c r="Q50" s="142">
        <f t="shared" si="4"/>
        <v>315</v>
      </c>
      <c r="R50" s="258"/>
      <c r="U50" s="116"/>
      <c r="V50" s="118">
        <v>262.5</v>
      </c>
      <c r="W50" s="250"/>
    </row>
    <row r="51" spans="1:23" ht="15" customHeight="1">
      <c r="A51" s="119" t="s">
        <v>50</v>
      </c>
      <c r="B51" s="120" t="s">
        <v>521</v>
      </c>
      <c r="C51" s="144">
        <v>1000</v>
      </c>
      <c r="D51" s="144">
        <v>30</v>
      </c>
      <c r="E51" s="121">
        <v>70</v>
      </c>
      <c r="F51" s="122" t="s">
        <v>590</v>
      </c>
      <c r="G51" s="123" t="s">
        <v>591</v>
      </c>
      <c r="H51" s="124" t="s">
        <v>337</v>
      </c>
      <c r="I51" s="125"/>
      <c r="J51" s="128" t="s">
        <v>132</v>
      </c>
      <c r="K51" s="129">
        <v>7</v>
      </c>
      <c r="L51" s="130">
        <f t="shared" si="0"/>
        <v>7</v>
      </c>
      <c r="M51" s="145" t="s">
        <v>149</v>
      </c>
      <c r="N51" s="135">
        <f t="shared" si="1"/>
        <v>6</v>
      </c>
      <c r="O51" s="138">
        <f t="shared" si="2"/>
        <v>42</v>
      </c>
      <c r="P51" s="141">
        <f t="shared" si="3"/>
        <v>278.5</v>
      </c>
      <c r="Q51" s="142">
        <f t="shared" si="4"/>
        <v>334.2</v>
      </c>
      <c r="R51" s="258"/>
      <c r="U51" s="116"/>
      <c r="V51" s="118">
        <v>278.5</v>
      </c>
      <c r="W51" s="250"/>
    </row>
    <row r="52" spans="1:23" ht="15" customHeight="1">
      <c r="A52" s="119" t="s">
        <v>50</v>
      </c>
      <c r="B52" s="120" t="s">
        <v>521</v>
      </c>
      <c r="C52" s="144">
        <v>1000</v>
      </c>
      <c r="D52" s="144">
        <v>30</v>
      </c>
      <c r="E52" s="121">
        <v>76</v>
      </c>
      <c r="F52" s="122" t="s">
        <v>592</v>
      </c>
      <c r="G52" s="123" t="s">
        <v>593</v>
      </c>
      <c r="H52" s="124" t="s">
        <v>337</v>
      </c>
      <c r="I52" s="125" t="s">
        <v>132</v>
      </c>
      <c r="J52" s="128" t="s">
        <v>132</v>
      </c>
      <c r="K52" s="129">
        <v>6</v>
      </c>
      <c r="L52" s="130">
        <f t="shared" si="0"/>
        <v>6</v>
      </c>
      <c r="M52" s="134" t="s">
        <v>136</v>
      </c>
      <c r="N52" s="135">
        <f t="shared" si="1"/>
        <v>1</v>
      </c>
      <c r="O52" s="138">
        <f t="shared" si="2"/>
        <v>6</v>
      </c>
      <c r="P52" s="141">
        <f t="shared" si="3"/>
        <v>285</v>
      </c>
      <c r="Q52" s="142">
        <f t="shared" si="4"/>
        <v>342</v>
      </c>
      <c r="R52" s="258"/>
      <c r="U52" s="116"/>
      <c r="V52" s="118">
        <v>285</v>
      </c>
      <c r="W52" s="250"/>
    </row>
    <row r="53" spans="1:23" ht="15" customHeight="1">
      <c r="A53" s="119" t="s">
        <v>50</v>
      </c>
      <c r="B53" s="120" t="s">
        <v>521</v>
      </c>
      <c r="C53" s="144">
        <v>1000</v>
      </c>
      <c r="D53" s="144">
        <v>30</v>
      </c>
      <c r="E53" s="121">
        <v>83</v>
      </c>
      <c r="F53" s="122" t="s">
        <v>594</v>
      </c>
      <c r="G53" s="123" t="s">
        <v>595</v>
      </c>
      <c r="H53" s="124" t="s">
        <v>337</v>
      </c>
      <c r="I53" s="125"/>
      <c r="J53" s="128" t="s">
        <v>132</v>
      </c>
      <c r="K53" s="129">
        <v>6</v>
      </c>
      <c r="L53" s="130">
        <f t="shared" si="0"/>
        <v>6</v>
      </c>
      <c r="M53" s="145" t="s">
        <v>149</v>
      </c>
      <c r="N53" s="135">
        <f t="shared" si="1"/>
        <v>7</v>
      </c>
      <c r="O53" s="138">
        <f t="shared" si="2"/>
        <v>42</v>
      </c>
      <c r="P53" s="141">
        <f t="shared" si="3"/>
        <v>303.5</v>
      </c>
      <c r="Q53" s="142">
        <f t="shared" si="4"/>
        <v>364.2</v>
      </c>
      <c r="R53" s="258"/>
      <c r="U53" s="116"/>
      <c r="V53" s="118">
        <v>303.5</v>
      </c>
      <c r="W53" s="250"/>
    </row>
    <row r="54" spans="1:23" ht="15" customHeight="1">
      <c r="A54" s="119" t="s">
        <v>50</v>
      </c>
      <c r="B54" s="120" t="s">
        <v>521</v>
      </c>
      <c r="C54" s="144">
        <v>1000</v>
      </c>
      <c r="D54" s="144">
        <v>30</v>
      </c>
      <c r="E54" s="121">
        <v>89</v>
      </c>
      <c r="F54" s="122" t="s">
        <v>596</v>
      </c>
      <c r="G54" s="123" t="s">
        <v>597</v>
      </c>
      <c r="H54" s="124" t="s">
        <v>337</v>
      </c>
      <c r="I54" s="125" t="s">
        <v>132</v>
      </c>
      <c r="J54" s="128" t="s">
        <v>132</v>
      </c>
      <c r="K54" s="129">
        <v>6</v>
      </c>
      <c r="L54" s="130">
        <f t="shared" si="0"/>
        <v>6</v>
      </c>
      <c r="M54" s="134" t="s">
        <v>136</v>
      </c>
      <c r="N54" s="135">
        <f t="shared" si="1"/>
        <v>1</v>
      </c>
      <c r="O54" s="138">
        <f t="shared" si="2"/>
        <v>6</v>
      </c>
      <c r="P54" s="141">
        <f t="shared" si="3"/>
        <v>329.5</v>
      </c>
      <c r="Q54" s="142">
        <f t="shared" si="4"/>
        <v>395.4</v>
      </c>
      <c r="R54" s="258"/>
      <c r="U54" s="116"/>
      <c r="V54" s="118">
        <v>329.5</v>
      </c>
      <c r="W54" s="250"/>
    </row>
    <row r="55" spans="1:23" ht="15" customHeight="1">
      <c r="A55" s="119" t="s">
        <v>50</v>
      </c>
      <c r="B55" s="120" t="s">
        <v>521</v>
      </c>
      <c r="C55" s="144">
        <v>1000</v>
      </c>
      <c r="D55" s="144">
        <v>30</v>
      </c>
      <c r="E55" s="121">
        <v>102</v>
      </c>
      <c r="F55" s="122" t="s">
        <v>598</v>
      </c>
      <c r="G55" s="123" t="s">
        <v>599</v>
      </c>
      <c r="H55" s="124" t="s">
        <v>337</v>
      </c>
      <c r="I55" s="125"/>
      <c r="J55" s="128" t="s">
        <v>132</v>
      </c>
      <c r="K55" s="129">
        <v>5</v>
      </c>
      <c r="L55" s="130">
        <f t="shared" si="0"/>
        <v>5</v>
      </c>
      <c r="M55" s="145" t="s">
        <v>149</v>
      </c>
      <c r="N55" s="135">
        <f t="shared" si="1"/>
        <v>8</v>
      </c>
      <c r="O55" s="138">
        <f t="shared" si="2"/>
        <v>40</v>
      </c>
      <c r="P55" s="141">
        <f t="shared" si="3"/>
        <v>394.5</v>
      </c>
      <c r="Q55" s="142">
        <f t="shared" si="4"/>
        <v>473.4</v>
      </c>
      <c r="R55" s="258"/>
      <c r="U55" s="116"/>
      <c r="V55" s="118">
        <v>394.5</v>
      </c>
      <c r="W55" s="250"/>
    </row>
    <row r="56" spans="1:23" ht="15" customHeight="1">
      <c r="A56" s="119" t="s">
        <v>50</v>
      </c>
      <c r="B56" s="120" t="s">
        <v>521</v>
      </c>
      <c r="C56" s="144">
        <v>1000</v>
      </c>
      <c r="D56" s="144">
        <v>30</v>
      </c>
      <c r="E56" s="121">
        <v>108</v>
      </c>
      <c r="F56" s="122" t="s">
        <v>600</v>
      </c>
      <c r="G56" s="123" t="s">
        <v>601</v>
      </c>
      <c r="H56" s="124" t="s">
        <v>337</v>
      </c>
      <c r="I56" s="125" t="s">
        <v>132</v>
      </c>
      <c r="J56" s="128" t="s">
        <v>132</v>
      </c>
      <c r="K56" s="129">
        <v>5</v>
      </c>
      <c r="L56" s="130">
        <f t="shared" si="0"/>
        <v>5</v>
      </c>
      <c r="M56" s="143" t="s">
        <v>133</v>
      </c>
      <c r="N56" s="135">
        <f t="shared" si="1"/>
        <v>2</v>
      </c>
      <c r="O56" s="138">
        <f t="shared" si="2"/>
        <v>10</v>
      </c>
      <c r="P56" s="141">
        <f t="shared" si="3"/>
        <v>457</v>
      </c>
      <c r="Q56" s="142">
        <f t="shared" si="4"/>
        <v>548.4</v>
      </c>
      <c r="R56" s="258"/>
      <c r="U56" s="116"/>
      <c r="V56" s="118">
        <v>457</v>
      </c>
      <c r="W56" s="250"/>
    </row>
    <row r="57" spans="1:23" ht="15" customHeight="1">
      <c r="A57" s="119" t="s">
        <v>50</v>
      </c>
      <c r="B57" s="120" t="s">
        <v>521</v>
      </c>
      <c r="C57" s="144">
        <v>1000</v>
      </c>
      <c r="D57" s="144">
        <v>30</v>
      </c>
      <c r="E57" s="121">
        <v>114</v>
      </c>
      <c r="F57" s="122" t="s">
        <v>602</v>
      </c>
      <c r="G57" s="123" t="s">
        <v>603</v>
      </c>
      <c r="H57" s="124" t="s">
        <v>337</v>
      </c>
      <c r="I57" s="125" t="s">
        <v>132</v>
      </c>
      <c r="J57" s="128" t="s">
        <v>132</v>
      </c>
      <c r="K57" s="129">
        <v>5</v>
      </c>
      <c r="L57" s="130">
        <f t="shared" si="0"/>
        <v>5</v>
      </c>
      <c r="M57" s="143" t="s">
        <v>133</v>
      </c>
      <c r="N57" s="135">
        <f t="shared" si="1"/>
        <v>2</v>
      </c>
      <c r="O57" s="138">
        <f t="shared" si="2"/>
        <v>10</v>
      </c>
      <c r="P57" s="141">
        <f t="shared" si="3"/>
        <v>472</v>
      </c>
      <c r="Q57" s="142">
        <f t="shared" si="4"/>
        <v>566.4</v>
      </c>
      <c r="R57" s="258"/>
      <c r="U57" s="116"/>
      <c r="V57" s="118">
        <v>472</v>
      </c>
      <c r="W57" s="250"/>
    </row>
    <row r="58" spans="1:23" ht="15" customHeight="1">
      <c r="A58" s="119" t="s">
        <v>50</v>
      </c>
      <c r="B58" s="120" t="s">
        <v>521</v>
      </c>
      <c r="C58" s="144">
        <v>1000</v>
      </c>
      <c r="D58" s="144">
        <v>30</v>
      </c>
      <c r="E58" s="121">
        <v>133</v>
      </c>
      <c r="F58" s="122" t="s">
        <v>604</v>
      </c>
      <c r="G58" s="123" t="s">
        <v>605</v>
      </c>
      <c r="H58" s="124" t="s">
        <v>337</v>
      </c>
      <c r="I58" s="125" t="s">
        <v>132</v>
      </c>
      <c r="J58" s="128" t="s">
        <v>132</v>
      </c>
      <c r="K58" s="129">
        <v>4</v>
      </c>
      <c r="L58" s="130">
        <f t="shared" si="0"/>
        <v>4</v>
      </c>
      <c r="M58" s="143" t="s">
        <v>133</v>
      </c>
      <c r="N58" s="135">
        <f t="shared" si="1"/>
        <v>3</v>
      </c>
      <c r="O58" s="138">
        <f t="shared" si="2"/>
        <v>12</v>
      </c>
      <c r="P58" s="141">
        <f t="shared" si="3"/>
        <v>482</v>
      </c>
      <c r="Q58" s="142">
        <f t="shared" si="4"/>
        <v>578.4</v>
      </c>
      <c r="R58" s="258"/>
      <c r="U58" s="116"/>
      <c r="V58" s="118">
        <v>482</v>
      </c>
      <c r="W58" s="250"/>
    </row>
    <row r="59" spans="1:23" ht="15" customHeight="1">
      <c r="A59" s="119" t="s">
        <v>50</v>
      </c>
      <c r="B59" s="120" t="s">
        <v>521</v>
      </c>
      <c r="C59" s="144">
        <v>1000</v>
      </c>
      <c r="D59" s="144">
        <v>30</v>
      </c>
      <c r="E59" s="121">
        <v>159</v>
      </c>
      <c r="F59" s="122" t="s">
        <v>606</v>
      </c>
      <c r="G59" s="123" t="s">
        <v>607</v>
      </c>
      <c r="H59" s="124" t="s">
        <v>337</v>
      </c>
      <c r="I59" s="125" t="s">
        <v>132</v>
      </c>
      <c r="J59" s="128" t="s">
        <v>132</v>
      </c>
      <c r="K59" s="129">
        <v>4</v>
      </c>
      <c r="L59" s="130">
        <f t="shared" si="0"/>
        <v>4</v>
      </c>
      <c r="M59" s="143" t="s">
        <v>133</v>
      </c>
      <c r="N59" s="135">
        <f t="shared" si="1"/>
        <v>3</v>
      </c>
      <c r="O59" s="138">
        <f t="shared" si="2"/>
        <v>12</v>
      </c>
      <c r="P59" s="141">
        <f t="shared" si="3"/>
        <v>541</v>
      </c>
      <c r="Q59" s="142">
        <f t="shared" si="4"/>
        <v>649.20000000000005</v>
      </c>
      <c r="R59" s="258"/>
      <c r="U59" s="116"/>
      <c r="V59" s="118">
        <v>541</v>
      </c>
      <c r="W59" s="250"/>
    </row>
    <row r="60" spans="1:23" ht="15" customHeight="1">
      <c r="A60" s="119" t="s">
        <v>50</v>
      </c>
      <c r="B60" s="120" t="s">
        <v>521</v>
      </c>
      <c r="C60" s="144">
        <v>1000</v>
      </c>
      <c r="D60" s="144">
        <v>30</v>
      </c>
      <c r="E60" s="121">
        <v>169</v>
      </c>
      <c r="F60" s="122" t="s">
        <v>608</v>
      </c>
      <c r="G60" s="123" t="s">
        <v>609</v>
      </c>
      <c r="H60" s="124" t="s">
        <v>337</v>
      </c>
      <c r="I60" s="125" t="s">
        <v>132</v>
      </c>
      <c r="J60" s="128"/>
      <c r="K60" s="129">
        <v>4</v>
      </c>
      <c r="L60" s="130">
        <f t="shared" si="0"/>
        <v>4</v>
      </c>
      <c r="M60" s="145" t="s">
        <v>149</v>
      </c>
      <c r="N60" s="135">
        <f t="shared" si="1"/>
        <v>10</v>
      </c>
      <c r="O60" s="138">
        <f t="shared" si="2"/>
        <v>40</v>
      </c>
      <c r="P60" s="141">
        <f t="shared" si="3"/>
        <v>567</v>
      </c>
      <c r="Q60" s="142">
        <f t="shared" si="4"/>
        <v>680.4</v>
      </c>
      <c r="R60" s="258"/>
      <c r="U60" s="116"/>
      <c r="V60" s="118">
        <v>567</v>
      </c>
      <c r="W60" s="250"/>
    </row>
    <row r="61" spans="1:23" ht="15" customHeight="1">
      <c r="A61" s="119" t="s">
        <v>50</v>
      </c>
      <c r="B61" s="120" t="s">
        <v>521</v>
      </c>
      <c r="C61" s="144">
        <v>1000</v>
      </c>
      <c r="D61" s="144">
        <v>30</v>
      </c>
      <c r="E61" s="121">
        <v>194</v>
      </c>
      <c r="F61" s="122" t="s">
        <v>610</v>
      </c>
      <c r="G61" s="123" t="s">
        <v>611</v>
      </c>
      <c r="H61" s="124" t="s">
        <v>337</v>
      </c>
      <c r="I61" s="125"/>
      <c r="J61" s="128" t="s">
        <v>132</v>
      </c>
      <c r="K61" s="129">
        <v>3</v>
      </c>
      <c r="L61" s="130">
        <f t="shared" si="0"/>
        <v>3</v>
      </c>
      <c r="M61" s="145" t="s">
        <v>149</v>
      </c>
      <c r="N61" s="135">
        <f t="shared" si="1"/>
        <v>14</v>
      </c>
      <c r="O61" s="138">
        <f t="shared" si="2"/>
        <v>42</v>
      </c>
      <c r="P61" s="141">
        <f t="shared" si="3"/>
        <v>633</v>
      </c>
      <c r="Q61" s="142">
        <f t="shared" si="4"/>
        <v>759.6</v>
      </c>
      <c r="R61" s="258"/>
      <c r="U61" s="116"/>
      <c r="V61" s="118">
        <v>633</v>
      </c>
      <c r="W61" s="250"/>
    </row>
    <row r="62" spans="1:23" ht="15" customHeight="1">
      <c r="A62" s="119" t="s">
        <v>50</v>
      </c>
      <c r="B62" s="120" t="s">
        <v>521</v>
      </c>
      <c r="C62" s="144">
        <v>1000</v>
      </c>
      <c r="D62" s="144">
        <v>30</v>
      </c>
      <c r="E62" s="121">
        <v>205</v>
      </c>
      <c r="F62" s="122" t="s">
        <v>612</v>
      </c>
      <c r="G62" s="123" t="s">
        <v>613</v>
      </c>
      <c r="H62" s="124" t="s">
        <v>337</v>
      </c>
      <c r="I62" s="125"/>
      <c r="J62" s="128" t="s">
        <v>132</v>
      </c>
      <c r="K62" s="129">
        <v>3</v>
      </c>
      <c r="L62" s="130">
        <f t="shared" si="0"/>
        <v>3</v>
      </c>
      <c r="M62" s="264" t="s">
        <v>149</v>
      </c>
      <c r="N62" s="135">
        <f t="shared" si="1"/>
        <v>14</v>
      </c>
      <c r="O62" s="138">
        <f t="shared" si="2"/>
        <v>42</v>
      </c>
      <c r="P62" s="265" t="s">
        <v>614</v>
      </c>
      <c r="Q62" s="142"/>
      <c r="R62" s="258"/>
      <c r="U62" s="116"/>
      <c r="V62" s="118">
        <v>717.5</v>
      </c>
      <c r="W62" s="250"/>
    </row>
    <row r="63" spans="1:23" ht="15" customHeight="1">
      <c r="A63" s="119" t="s">
        <v>50</v>
      </c>
      <c r="B63" s="120" t="s">
        <v>521</v>
      </c>
      <c r="C63" s="144">
        <v>1000</v>
      </c>
      <c r="D63" s="144">
        <v>30</v>
      </c>
      <c r="E63" s="121">
        <v>219</v>
      </c>
      <c r="F63" s="122" t="s">
        <v>615</v>
      </c>
      <c r="G63" s="123" t="s">
        <v>616</v>
      </c>
      <c r="H63" s="124" t="s">
        <v>337</v>
      </c>
      <c r="I63" s="125" t="s">
        <v>132</v>
      </c>
      <c r="J63" s="128"/>
      <c r="K63" s="129">
        <v>3</v>
      </c>
      <c r="L63" s="130">
        <f t="shared" si="0"/>
        <v>3</v>
      </c>
      <c r="M63" s="145" t="s">
        <v>149</v>
      </c>
      <c r="N63" s="135">
        <f t="shared" si="1"/>
        <v>14</v>
      </c>
      <c r="O63" s="138">
        <f t="shared" si="2"/>
        <v>42</v>
      </c>
      <c r="P63" s="141">
        <f t="shared" si="3"/>
        <v>720.5</v>
      </c>
      <c r="Q63" s="142">
        <f t="shared" si="4"/>
        <v>864.6</v>
      </c>
      <c r="R63" s="258"/>
      <c r="U63" s="116"/>
      <c r="V63" s="118">
        <v>720.5</v>
      </c>
      <c r="W63" s="250"/>
    </row>
    <row r="64" spans="1:23" ht="15" customHeight="1">
      <c r="A64" s="119" t="s">
        <v>50</v>
      </c>
      <c r="B64" s="120" t="s">
        <v>521</v>
      </c>
      <c r="C64" s="144">
        <v>1000</v>
      </c>
      <c r="D64" s="144">
        <v>30</v>
      </c>
      <c r="E64" s="121">
        <v>273</v>
      </c>
      <c r="F64" s="122" t="s">
        <v>617</v>
      </c>
      <c r="G64" s="123" t="s">
        <v>618</v>
      </c>
      <c r="H64" s="124" t="s">
        <v>337</v>
      </c>
      <c r="I64" s="125" t="s">
        <v>132</v>
      </c>
      <c r="J64" s="128"/>
      <c r="K64" s="129">
        <v>2</v>
      </c>
      <c r="L64" s="130">
        <f t="shared" si="0"/>
        <v>2</v>
      </c>
      <c r="M64" s="145" t="s">
        <v>149</v>
      </c>
      <c r="N64" s="135">
        <f t="shared" si="1"/>
        <v>20</v>
      </c>
      <c r="O64" s="138">
        <f t="shared" si="2"/>
        <v>40</v>
      </c>
      <c r="P64" s="141">
        <f t="shared" si="3"/>
        <v>991.5</v>
      </c>
      <c r="Q64" s="142">
        <f t="shared" si="4"/>
        <v>1189.8</v>
      </c>
      <c r="R64" s="258"/>
      <c r="U64" s="116"/>
      <c r="V64" s="118">
        <v>991.5</v>
      </c>
      <c r="W64" s="250"/>
    </row>
    <row r="65" spans="1:23" ht="15" customHeight="1">
      <c r="A65" s="119" t="s">
        <v>50</v>
      </c>
      <c r="B65" s="120" t="s">
        <v>521</v>
      </c>
      <c r="C65" s="144">
        <v>1000</v>
      </c>
      <c r="D65" s="121">
        <v>40</v>
      </c>
      <c r="E65" s="121">
        <v>18</v>
      </c>
      <c r="F65" s="122" t="s">
        <v>619</v>
      </c>
      <c r="G65" s="123" t="s">
        <v>620</v>
      </c>
      <c r="H65" s="124" t="s">
        <v>337</v>
      </c>
      <c r="I65" s="125" t="s">
        <v>132</v>
      </c>
      <c r="J65" s="128"/>
      <c r="K65" s="129">
        <v>9</v>
      </c>
      <c r="L65" s="130">
        <f t="shared" si="0"/>
        <v>9</v>
      </c>
      <c r="M65" s="145" t="s">
        <v>149</v>
      </c>
      <c r="N65" s="135">
        <f t="shared" si="1"/>
        <v>5</v>
      </c>
      <c r="O65" s="138">
        <f t="shared" si="2"/>
        <v>45</v>
      </c>
      <c r="P65" s="141">
        <f t="shared" si="3"/>
        <v>241</v>
      </c>
      <c r="Q65" s="142">
        <f t="shared" si="4"/>
        <v>289.2</v>
      </c>
      <c r="R65" s="258"/>
      <c r="U65" s="116"/>
      <c r="V65" s="118">
        <v>241</v>
      </c>
      <c r="W65" s="250"/>
    </row>
    <row r="66" spans="1:23" ht="15" customHeight="1">
      <c r="A66" s="119" t="s">
        <v>50</v>
      </c>
      <c r="B66" s="120" t="s">
        <v>521</v>
      </c>
      <c r="C66" s="144">
        <v>1000</v>
      </c>
      <c r="D66" s="144">
        <v>40</v>
      </c>
      <c r="E66" s="121">
        <v>21</v>
      </c>
      <c r="F66" s="122" t="s">
        <v>621</v>
      </c>
      <c r="G66" s="123" t="s">
        <v>622</v>
      </c>
      <c r="H66" s="124" t="s">
        <v>337</v>
      </c>
      <c r="I66" s="125" t="s">
        <v>132</v>
      </c>
      <c r="J66" s="128" t="s">
        <v>132</v>
      </c>
      <c r="K66" s="129">
        <v>9</v>
      </c>
      <c r="L66" s="130">
        <f t="shared" si="0"/>
        <v>9</v>
      </c>
      <c r="M66" s="143" t="s">
        <v>133</v>
      </c>
      <c r="N66" s="135">
        <f t="shared" si="1"/>
        <v>2</v>
      </c>
      <c r="O66" s="138">
        <f t="shared" si="2"/>
        <v>18</v>
      </c>
      <c r="P66" s="141">
        <f t="shared" si="3"/>
        <v>250</v>
      </c>
      <c r="Q66" s="142">
        <f t="shared" si="4"/>
        <v>300</v>
      </c>
      <c r="R66" s="258"/>
      <c r="U66" s="116"/>
      <c r="V66" s="118">
        <v>250</v>
      </c>
      <c r="W66" s="250"/>
    </row>
    <row r="67" spans="1:23" ht="15" customHeight="1">
      <c r="A67" s="119" t="s">
        <v>50</v>
      </c>
      <c r="B67" s="120" t="s">
        <v>521</v>
      </c>
      <c r="C67" s="144">
        <v>1000</v>
      </c>
      <c r="D67" s="144">
        <v>40</v>
      </c>
      <c r="E67" s="121">
        <v>25</v>
      </c>
      <c r="F67" s="122" t="s">
        <v>623</v>
      </c>
      <c r="G67" s="123" t="s">
        <v>624</v>
      </c>
      <c r="H67" s="124" t="s">
        <v>337</v>
      </c>
      <c r="I67" s="125" t="s">
        <v>132</v>
      </c>
      <c r="J67" s="128"/>
      <c r="K67" s="129">
        <v>9</v>
      </c>
      <c r="L67" s="130">
        <f t="shared" si="0"/>
        <v>9</v>
      </c>
      <c r="M67" s="143" t="s">
        <v>133</v>
      </c>
      <c r="N67" s="135">
        <f t="shared" si="1"/>
        <v>2</v>
      </c>
      <c r="O67" s="138">
        <f t="shared" si="2"/>
        <v>18</v>
      </c>
      <c r="P67" s="141">
        <f t="shared" si="3"/>
        <v>288</v>
      </c>
      <c r="Q67" s="142">
        <f t="shared" si="4"/>
        <v>345.6</v>
      </c>
      <c r="R67" s="258"/>
      <c r="U67" s="116"/>
      <c r="V67" s="118">
        <v>288</v>
      </c>
      <c r="W67" s="250"/>
    </row>
    <row r="68" spans="1:23" ht="15" customHeight="1">
      <c r="A68" s="119" t="s">
        <v>50</v>
      </c>
      <c r="B68" s="120" t="s">
        <v>521</v>
      </c>
      <c r="C68" s="144">
        <v>1000</v>
      </c>
      <c r="D68" s="144">
        <v>40</v>
      </c>
      <c r="E68" s="121">
        <v>28</v>
      </c>
      <c r="F68" s="122" t="s">
        <v>625</v>
      </c>
      <c r="G68" s="123" t="s">
        <v>626</v>
      </c>
      <c r="H68" s="124" t="s">
        <v>337</v>
      </c>
      <c r="I68" s="125" t="s">
        <v>132</v>
      </c>
      <c r="J68" s="128"/>
      <c r="K68" s="129">
        <v>9</v>
      </c>
      <c r="L68" s="130">
        <f t="shared" si="0"/>
        <v>9</v>
      </c>
      <c r="M68" s="145" t="s">
        <v>149</v>
      </c>
      <c r="N68" s="135">
        <f t="shared" si="1"/>
        <v>5</v>
      </c>
      <c r="O68" s="138">
        <f t="shared" si="2"/>
        <v>45</v>
      </c>
      <c r="P68" s="141">
        <f t="shared" si="3"/>
        <v>297.5</v>
      </c>
      <c r="Q68" s="142">
        <f t="shared" si="4"/>
        <v>357</v>
      </c>
      <c r="R68" s="258"/>
      <c r="U68" s="116"/>
      <c r="V68" s="118">
        <v>297.5</v>
      </c>
      <c r="W68" s="250"/>
    </row>
    <row r="69" spans="1:23" ht="15" customHeight="1">
      <c r="A69" s="119" t="s">
        <v>50</v>
      </c>
      <c r="B69" s="120" t="s">
        <v>521</v>
      </c>
      <c r="C69" s="144">
        <v>1000</v>
      </c>
      <c r="D69" s="144">
        <v>40</v>
      </c>
      <c r="E69" s="121">
        <v>32</v>
      </c>
      <c r="F69" s="122" t="s">
        <v>627</v>
      </c>
      <c r="G69" s="123" t="s">
        <v>628</v>
      </c>
      <c r="H69" s="124" t="s">
        <v>337</v>
      </c>
      <c r="I69" s="125" t="s">
        <v>132</v>
      </c>
      <c r="J69" s="128"/>
      <c r="K69" s="129">
        <v>8</v>
      </c>
      <c r="L69" s="130">
        <f t="shared" si="0"/>
        <v>8</v>
      </c>
      <c r="M69" s="261" t="s">
        <v>133</v>
      </c>
      <c r="N69" s="135">
        <f t="shared" si="1"/>
        <v>2</v>
      </c>
      <c r="O69" s="138">
        <f t="shared" si="2"/>
        <v>16</v>
      </c>
      <c r="P69" s="141">
        <f t="shared" si="3"/>
        <v>313</v>
      </c>
      <c r="Q69" s="142">
        <f t="shared" si="4"/>
        <v>375.6</v>
      </c>
      <c r="R69" s="258"/>
      <c r="U69" s="116"/>
      <c r="V69" s="118">
        <v>313</v>
      </c>
      <c r="W69" s="250"/>
    </row>
    <row r="70" spans="1:23" ht="15" customHeight="1">
      <c r="A70" s="119" t="s">
        <v>50</v>
      </c>
      <c r="B70" s="120" t="s">
        <v>521</v>
      </c>
      <c r="C70" s="144">
        <v>1000</v>
      </c>
      <c r="D70" s="144">
        <v>40</v>
      </c>
      <c r="E70" s="121">
        <v>35</v>
      </c>
      <c r="F70" s="122" t="s">
        <v>629</v>
      </c>
      <c r="G70" s="123" t="s">
        <v>630</v>
      </c>
      <c r="H70" s="124" t="s">
        <v>337</v>
      </c>
      <c r="I70" s="125" t="s">
        <v>132</v>
      </c>
      <c r="J70" s="128" t="s">
        <v>132</v>
      </c>
      <c r="K70" s="129">
        <v>8</v>
      </c>
      <c r="L70" s="130">
        <f t="shared" si="0"/>
        <v>8</v>
      </c>
      <c r="M70" s="143" t="s">
        <v>133</v>
      </c>
      <c r="N70" s="135">
        <f t="shared" si="1"/>
        <v>2</v>
      </c>
      <c r="O70" s="138">
        <f t="shared" si="2"/>
        <v>16</v>
      </c>
      <c r="P70" s="141">
        <f t="shared" si="3"/>
        <v>314.5</v>
      </c>
      <c r="Q70" s="142">
        <f t="shared" si="4"/>
        <v>377.4</v>
      </c>
      <c r="R70" s="258"/>
      <c r="U70" s="116"/>
      <c r="V70" s="118">
        <v>314.5</v>
      </c>
      <c r="W70" s="250"/>
    </row>
    <row r="71" spans="1:23" ht="15" customHeight="1">
      <c r="A71" s="119" t="s">
        <v>50</v>
      </c>
      <c r="B71" s="120" t="s">
        <v>521</v>
      </c>
      <c r="C71" s="144">
        <v>1000</v>
      </c>
      <c r="D71" s="144">
        <v>40</v>
      </c>
      <c r="E71" s="121">
        <v>38</v>
      </c>
      <c r="F71" s="122" t="s">
        <v>631</v>
      </c>
      <c r="G71" s="123" t="s">
        <v>632</v>
      </c>
      <c r="H71" s="124" t="s">
        <v>337</v>
      </c>
      <c r="I71" s="125" t="s">
        <v>132</v>
      </c>
      <c r="J71" s="128"/>
      <c r="K71" s="129">
        <v>8</v>
      </c>
      <c r="L71" s="130">
        <f t="shared" si="0"/>
        <v>8</v>
      </c>
      <c r="M71" s="263" t="s">
        <v>149</v>
      </c>
      <c r="N71" s="135">
        <f t="shared" si="1"/>
        <v>5</v>
      </c>
      <c r="O71" s="138">
        <f t="shared" si="2"/>
        <v>40</v>
      </c>
      <c r="P71" s="141">
        <f t="shared" si="3"/>
        <v>319</v>
      </c>
      <c r="Q71" s="142">
        <f t="shared" si="4"/>
        <v>382.8</v>
      </c>
      <c r="R71" s="258"/>
      <c r="U71" s="116"/>
      <c r="V71" s="118">
        <v>319</v>
      </c>
      <c r="W71" s="250"/>
    </row>
    <row r="72" spans="1:23" ht="15" customHeight="1">
      <c r="A72" s="119" t="s">
        <v>50</v>
      </c>
      <c r="B72" s="120" t="s">
        <v>521</v>
      </c>
      <c r="C72" s="144">
        <v>1000</v>
      </c>
      <c r="D72" s="144">
        <v>40</v>
      </c>
      <c r="E72" s="121">
        <v>42</v>
      </c>
      <c r="F72" s="122" t="s">
        <v>633</v>
      </c>
      <c r="G72" s="123" t="s">
        <v>634</v>
      </c>
      <c r="H72" s="124" t="s">
        <v>337</v>
      </c>
      <c r="I72" s="125" t="s">
        <v>132</v>
      </c>
      <c r="J72" s="128" t="s">
        <v>132</v>
      </c>
      <c r="K72" s="129">
        <v>7</v>
      </c>
      <c r="L72" s="130">
        <f t="shared" si="0"/>
        <v>7</v>
      </c>
      <c r="M72" s="143" t="s">
        <v>133</v>
      </c>
      <c r="N72" s="135">
        <f t="shared" si="1"/>
        <v>2</v>
      </c>
      <c r="O72" s="138">
        <f t="shared" si="2"/>
        <v>14</v>
      </c>
      <c r="P72" s="141">
        <f t="shared" si="3"/>
        <v>322</v>
      </c>
      <c r="Q72" s="142">
        <f t="shared" si="4"/>
        <v>386.4</v>
      </c>
      <c r="R72" s="258"/>
      <c r="U72" s="116"/>
      <c r="V72" s="118">
        <v>322</v>
      </c>
      <c r="W72" s="250"/>
    </row>
    <row r="73" spans="1:23" ht="15" customHeight="1">
      <c r="A73" s="119" t="s">
        <v>50</v>
      </c>
      <c r="B73" s="120" t="s">
        <v>521</v>
      </c>
      <c r="C73" s="144">
        <v>1000</v>
      </c>
      <c r="D73" s="144">
        <v>40</v>
      </c>
      <c r="E73" s="121">
        <v>45</v>
      </c>
      <c r="F73" s="122" t="s">
        <v>635</v>
      </c>
      <c r="G73" s="123" t="s">
        <v>636</v>
      </c>
      <c r="H73" s="124" t="s">
        <v>337</v>
      </c>
      <c r="I73" s="125" t="s">
        <v>132</v>
      </c>
      <c r="J73" s="128" t="s">
        <v>132</v>
      </c>
      <c r="K73" s="129">
        <v>7</v>
      </c>
      <c r="L73" s="130">
        <f t="shared" si="0"/>
        <v>7</v>
      </c>
      <c r="M73" s="143" t="s">
        <v>133</v>
      </c>
      <c r="N73" s="135">
        <f t="shared" si="1"/>
        <v>2</v>
      </c>
      <c r="O73" s="138">
        <f t="shared" si="2"/>
        <v>14</v>
      </c>
      <c r="P73" s="141">
        <f t="shared" si="3"/>
        <v>328.5</v>
      </c>
      <c r="Q73" s="142">
        <f t="shared" si="4"/>
        <v>394.2</v>
      </c>
      <c r="R73" s="258"/>
      <c r="U73" s="116"/>
      <c r="V73" s="118">
        <v>328.5</v>
      </c>
      <c r="W73" s="250"/>
    </row>
    <row r="74" spans="1:23" ht="15" customHeight="1">
      <c r="A74" s="119" t="s">
        <v>50</v>
      </c>
      <c r="B74" s="120" t="s">
        <v>521</v>
      </c>
      <c r="C74" s="144">
        <v>1000</v>
      </c>
      <c r="D74" s="144">
        <v>40</v>
      </c>
      <c r="E74" s="121">
        <v>48</v>
      </c>
      <c r="F74" s="122" t="s">
        <v>637</v>
      </c>
      <c r="G74" s="123" t="s">
        <v>638</v>
      </c>
      <c r="H74" s="124" t="s">
        <v>337</v>
      </c>
      <c r="I74" s="125" t="s">
        <v>132</v>
      </c>
      <c r="J74" s="128" t="s">
        <v>132</v>
      </c>
      <c r="K74" s="129">
        <v>7</v>
      </c>
      <c r="L74" s="130">
        <f t="shared" si="0"/>
        <v>7</v>
      </c>
      <c r="M74" s="143" t="s">
        <v>133</v>
      </c>
      <c r="N74" s="135">
        <f t="shared" si="1"/>
        <v>2</v>
      </c>
      <c r="O74" s="138">
        <f t="shared" si="2"/>
        <v>14</v>
      </c>
      <c r="P74" s="141">
        <f t="shared" si="3"/>
        <v>335.5</v>
      </c>
      <c r="Q74" s="142">
        <f t="shared" si="4"/>
        <v>402.6</v>
      </c>
      <c r="R74" s="258"/>
      <c r="U74" s="116"/>
      <c r="V74" s="118">
        <v>335.5</v>
      </c>
      <c r="W74" s="250"/>
    </row>
    <row r="75" spans="1:23" ht="15" customHeight="1">
      <c r="A75" s="119" t="s">
        <v>50</v>
      </c>
      <c r="B75" s="120" t="s">
        <v>521</v>
      </c>
      <c r="C75" s="144">
        <v>1000</v>
      </c>
      <c r="D75" s="144">
        <v>40</v>
      </c>
      <c r="E75" s="121">
        <v>54</v>
      </c>
      <c r="F75" s="122" t="s">
        <v>639</v>
      </c>
      <c r="G75" s="123" t="s">
        <v>640</v>
      </c>
      <c r="H75" s="124" t="s">
        <v>337</v>
      </c>
      <c r="I75" s="125" t="s">
        <v>132</v>
      </c>
      <c r="J75" s="128"/>
      <c r="K75" s="129">
        <v>7</v>
      </c>
      <c r="L75" s="130">
        <f t="shared" si="0"/>
        <v>7</v>
      </c>
      <c r="M75" s="145" t="s">
        <v>149</v>
      </c>
      <c r="N75" s="135">
        <f t="shared" si="1"/>
        <v>6</v>
      </c>
      <c r="O75" s="138">
        <f t="shared" si="2"/>
        <v>42</v>
      </c>
      <c r="P75" s="141">
        <f t="shared" si="3"/>
        <v>344.5</v>
      </c>
      <c r="Q75" s="142">
        <f t="shared" si="4"/>
        <v>413.4</v>
      </c>
      <c r="R75" s="258"/>
      <c r="U75" s="116"/>
      <c r="V75" s="118">
        <v>344.5</v>
      </c>
      <c r="W75" s="250"/>
    </row>
    <row r="76" spans="1:23" ht="15" customHeight="1">
      <c r="A76" s="119" t="s">
        <v>50</v>
      </c>
      <c r="B76" s="120" t="s">
        <v>521</v>
      </c>
      <c r="C76" s="144">
        <v>1000</v>
      </c>
      <c r="D76" s="144">
        <v>40</v>
      </c>
      <c r="E76" s="121">
        <v>57</v>
      </c>
      <c r="F76" s="122" t="s">
        <v>641</v>
      </c>
      <c r="G76" s="123" t="s">
        <v>642</v>
      </c>
      <c r="H76" s="124" t="s">
        <v>337</v>
      </c>
      <c r="I76" s="125" t="s">
        <v>132</v>
      </c>
      <c r="J76" s="128" t="s">
        <v>132</v>
      </c>
      <c r="K76" s="129">
        <v>7</v>
      </c>
      <c r="L76" s="130">
        <f t="shared" si="0"/>
        <v>7</v>
      </c>
      <c r="M76" s="134" t="s">
        <v>136</v>
      </c>
      <c r="N76" s="135">
        <f t="shared" si="1"/>
        <v>1</v>
      </c>
      <c r="O76" s="138">
        <f t="shared" si="2"/>
        <v>7</v>
      </c>
      <c r="P76" s="141">
        <f t="shared" si="3"/>
        <v>359.5</v>
      </c>
      <c r="Q76" s="142">
        <f t="shared" si="4"/>
        <v>431.4</v>
      </c>
      <c r="R76" s="258"/>
      <c r="U76" s="116"/>
      <c r="V76" s="118">
        <v>359.5</v>
      </c>
      <c r="W76" s="250"/>
    </row>
    <row r="77" spans="1:23" ht="15" customHeight="1">
      <c r="A77" s="119" t="s">
        <v>50</v>
      </c>
      <c r="B77" s="120" t="s">
        <v>521</v>
      </c>
      <c r="C77" s="144">
        <v>1000</v>
      </c>
      <c r="D77" s="144">
        <v>40</v>
      </c>
      <c r="E77" s="121">
        <v>60</v>
      </c>
      <c r="F77" s="122" t="s">
        <v>643</v>
      </c>
      <c r="G77" s="123" t="s">
        <v>644</v>
      </c>
      <c r="H77" s="124" t="s">
        <v>337</v>
      </c>
      <c r="I77" s="125" t="s">
        <v>132</v>
      </c>
      <c r="J77" s="128" t="s">
        <v>132</v>
      </c>
      <c r="K77" s="129">
        <v>7</v>
      </c>
      <c r="L77" s="130">
        <f t="shared" si="0"/>
        <v>7</v>
      </c>
      <c r="M77" s="145" t="s">
        <v>149</v>
      </c>
      <c r="N77" s="135">
        <f t="shared" si="1"/>
        <v>6</v>
      </c>
      <c r="O77" s="138">
        <f t="shared" si="2"/>
        <v>42</v>
      </c>
      <c r="P77" s="141">
        <f t="shared" si="3"/>
        <v>371.5</v>
      </c>
      <c r="Q77" s="142">
        <f t="shared" si="4"/>
        <v>445.8</v>
      </c>
      <c r="R77" s="258"/>
      <c r="U77" s="116"/>
      <c r="V77" s="118">
        <v>371.5</v>
      </c>
      <c r="W77" s="250"/>
    </row>
    <row r="78" spans="1:23" ht="15" customHeight="1">
      <c r="A78" s="119" t="s">
        <v>50</v>
      </c>
      <c r="B78" s="120" t="s">
        <v>521</v>
      </c>
      <c r="C78" s="144">
        <v>1000</v>
      </c>
      <c r="D78" s="144">
        <v>40</v>
      </c>
      <c r="E78" s="121">
        <v>64</v>
      </c>
      <c r="F78" s="122" t="s">
        <v>645</v>
      </c>
      <c r="G78" s="123" t="s">
        <v>646</v>
      </c>
      <c r="H78" s="124" t="s">
        <v>337</v>
      </c>
      <c r="I78" s="125" t="s">
        <v>132</v>
      </c>
      <c r="J78" s="128" t="s">
        <v>132</v>
      </c>
      <c r="K78" s="129">
        <v>7</v>
      </c>
      <c r="L78" s="130">
        <f t="shared" si="0"/>
        <v>7</v>
      </c>
      <c r="M78" s="145" t="s">
        <v>149</v>
      </c>
      <c r="N78" s="135">
        <f t="shared" si="1"/>
        <v>6</v>
      </c>
      <c r="O78" s="138">
        <f t="shared" si="2"/>
        <v>42</v>
      </c>
      <c r="P78" s="141">
        <f t="shared" si="3"/>
        <v>385</v>
      </c>
      <c r="Q78" s="142">
        <f t="shared" si="4"/>
        <v>462</v>
      </c>
      <c r="R78" s="258"/>
      <c r="U78" s="116"/>
      <c r="V78" s="118">
        <v>385</v>
      </c>
      <c r="W78" s="250"/>
    </row>
    <row r="79" spans="1:23" ht="15" customHeight="1">
      <c r="A79" s="119" t="s">
        <v>50</v>
      </c>
      <c r="B79" s="120" t="s">
        <v>521</v>
      </c>
      <c r="C79" s="144">
        <v>1000</v>
      </c>
      <c r="D79" s="144">
        <v>40</v>
      </c>
      <c r="E79" s="121">
        <v>70</v>
      </c>
      <c r="F79" s="122" t="s">
        <v>647</v>
      </c>
      <c r="G79" s="123" t="s">
        <v>648</v>
      </c>
      <c r="H79" s="124" t="s">
        <v>337</v>
      </c>
      <c r="I79" s="125" t="s">
        <v>132</v>
      </c>
      <c r="J79" s="128" t="s">
        <v>132</v>
      </c>
      <c r="K79" s="129">
        <v>6</v>
      </c>
      <c r="L79" s="130">
        <f t="shared" si="0"/>
        <v>6</v>
      </c>
      <c r="M79" s="145" t="s">
        <v>149</v>
      </c>
      <c r="N79" s="135">
        <f t="shared" si="1"/>
        <v>7</v>
      </c>
      <c r="O79" s="138">
        <f t="shared" si="2"/>
        <v>42</v>
      </c>
      <c r="P79" s="141">
        <f t="shared" si="3"/>
        <v>434</v>
      </c>
      <c r="Q79" s="142">
        <f t="shared" si="4"/>
        <v>520.79999999999995</v>
      </c>
      <c r="R79" s="258"/>
      <c r="U79" s="116"/>
      <c r="V79" s="118">
        <v>434</v>
      </c>
      <c r="W79" s="250"/>
    </row>
    <row r="80" spans="1:23" ht="15" customHeight="1">
      <c r="A80" s="119" t="s">
        <v>50</v>
      </c>
      <c r="B80" s="120" t="s">
        <v>521</v>
      </c>
      <c r="C80" s="144">
        <v>1000</v>
      </c>
      <c r="D80" s="144">
        <v>40</v>
      </c>
      <c r="E80" s="121">
        <v>76</v>
      </c>
      <c r="F80" s="122" t="s">
        <v>649</v>
      </c>
      <c r="G80" s="123" t="s">
        <v>650</v>
      </c>
      <c r="H80" s="124" t="s">
        <v>337</v>
      </c>
      <c r="I80" s="125" t="s">
        <v>132</v>
      </c>
      <c r="J80" s="128" t="s">
        <v>132</v>
      </c>
      <c r="K80" s="129">
        <v>6</v>
      </c>
      <c r="L80" s="130">
        <f t="shared" si="0"/>
        <v>6</v>
      </c>
      <c r="M80" s="143" t="s">
        <v>133</v>
      </c>
      <c r="N80" s="135">
        <f t="shared" si="1"/>
        <v>2</v>
      </c>
      <c r="O80" s="138">
        <f t="shared" si="2"/>
        <v>12</v>
      </c>
      <c r="P80" s="141">
        <f t="shared" si="3"/>
        <v>440.5</v>
      </c>
      <c r="Q80" s="142">
        <f t="shared" si="4"/>
        <v>528.6</v>
      </c>
      <c r="R80" s="258"/>
      <c r="U80" s="116"/>
      <c r="V80" s="118">
        <v>440.5</v>
      </c>
      <c r="W80" s="250"/>
    </row>
    <row r="81" spans="1:23" ht="15" customHeight="1">
      <c r="A81" s="119" t="s">
        <v>50</v>
      </c>
      <c r="B81" s="120" t="s">
        <v>521</v>
      </c>
      <c r="C81" s="144">
        <v>1000</v>
      </c>
      <c r="D81" s="144">
        <v>40</v>
      </c>
      <c r="E81" s="121">
        <v>83</v>
      </c>
      <c r="F81" s="122" t="s">
        <v>651</v>
      </c>
      <c r="G81" s="123" t="s">
        <v>652</v>
      </c>
      <c r="H81" s="124" t="s">
        <v>337</v>
      </c>
      <c r="I81" s="125"/>
      <c r="J81" s="128" t="s">
        <v>132</v>
      </c>
      <c r="K81" s="129">
        <v>5</v>
      </c>
      <c r="L81" s="130">
        <f t="shared" ref="L81:L144" si="5">K81</f>
        <v>5</v>
      </c>
      <c r="M81" s="145" t="s">
        <v>149</v>
      </c>
      <c r="N81" s="135">
        <f t="shared" ref="N81:N144" si="6">IF(M81="A",1,IF(M81="B",ROUNDUP(10/L81,0),ROUNDUP(40/L81,0)))</f>
        <v>8</v>
      </c>
      <c r="O81" s="138">
        <f t="shared" ref="O81:O144" si="7">N81*L81</f>
        <v>40</v>
      </c>
      <c r="P81" s="141">
        <f t="shared" ref="P81:P133" si="8">ROUND(V81*(1-$Q$12),2)</f>
        <v>454.5</v>
      </c>
      <c r="Q81" s="142">
        <f t="shared" ref="Q81:Q133" si="9">ROUND(P81*1.2,2)</f>
        <v>545.4</v>
      </c>
      <c r="R81" s="258"/>
      <c r="U81" s="116"/>
      <c r="V81" s="118">
        <v>454.5</v>
      </c>
      <c r="W81" s="250"/>
    </row>
    <row r="82" spans="1:23" ht="15" customHeight="1">
      <c r="A82" s="119" t="s">
        <v>50</v>
      </c>
      <c r="B82" s="120" t="s">
        <v>521</v>
      </c>
      <c r="C82" s="144">
        <v>1000</v>
      </c>
      <c r="D82" s="144">
        <v>40</v>
      </c>
      <c r="E82" s="121">
        <v>89</v>
      </c>
      <c r="F82" s="122" t="s">
        <v>653</v>
      </c>
      <c r="G82" s="123" t="s">
        <v>654</v>
      </c>
      <c r="H82" s="124" t="s">
        <v>337</v>
      </c>
      <c r="I82" s="125" t="s">
        <v>132</v>
      </c>
      <c r="J82" s="128" t="s">
        <v>132</v>
      </c>
      <c r="K82" s="129">
        <v>5</v>
      </c>
      <c r="L82" s="130">
        <f t="shared" si="5"/>
        <v>5</v>
      </c>
      <c r="M82" s="143" t="s">
        <v>133</v>
      </c>
      <c r="N82" s="135">
        <f t="shared" si="6"/>
        <v>2</v>
      </c>
      <c r="O82" s="138">
        <f t="shared" si="7"/>
        <v>10</v>
      </c>
      <c r="P82" s="141">
        <f t="shared" si="8"/>
        <v>479</v>
      </c>
      <c r="Q82" s="142">
        <f t="shared" si="9"/>
        <v>574.79999999999995</v>
      </c>
      <c r="R82" s="258"/>
      <c r="U82" s="116"/>
      <c r="V82" s="118">
        <v>479</v>
      </c>
      <c r="W82" s="250"/>
    </row>
    <row r="83" spans="1:23" ht="15" customHeight="1">
      <c r="A83" s="119" t="s">
        <v>50</v>
      </c>
      <c r="B83" s="120" t="s">
        <v>521</v>
      </c>
      <c r="C83" s="144">
        <v>1000</v>
      </c>
      <c r="D83" s="144">
        <v>40</v>
      </c>
      <c r="E83" s="121">
        <v>102</v>
      </c>
      <c r="F83" s="122" t="s">
        <v>655</v>
      </c>
      <c r="G83" s="123" t="s">
        <v>656</v>
      </c>
      <c r="H83" s="124" t="s">
        <v>337</v>
      </c>
      <c r="I83" s="125"/>
      <c r="J83" s="128" t="s">
        <v>132</v>
      </c>
      <c r="K83" s="129">
        <v>5</v>
      </c>
      <c r="L83" s="130">
        <f t="shared" si="5"/>
        <v>5</v>
      </c>
      <c r="M83" s="145" t="s">
        <v>149</v>
      </c>
      <c r="N83" s="135">
        <f t="shared" si="6"/>
        <v>8</v>
      </c>
      <c r="O83" s="138">
        <f t="shared" si="7"/>
        <v>40</v>
      </c>
      <c r="P83" s="141">
        <f t="shared" si="8"/>
        <v>493</v>
      </c>
      <c r="Q83" s="142">
        <f t="shared" si="9"/>
        <v>591.6</v>
      </c>
      <c r="R83" s="258"/>
      <c r="U83" s="116"/>
      <c r="V83" s="118">
        <v>493</v>
      </c>
      <c r="W83" s="250"/>
    </row>
    <row r="84" spans="1:23" ht="15" customHeight="1">
      <c r="A84" s="119" t="s">
        <v>50</v>
      </c>
      <c r="B84" s="120" t="s">
        <v>521</v>
      </c>
      <c r="C84" s="144">
        <v>1000</v>
      </c>
      <c r="D84" s="144">
        <v>40</v>
      </c>
      <c r="E84" s="121">
        <v>108</v>
      </c>
      <c r="F84" s="122" t="s">
        <v>657</v>
      </c>
      <c r="G84" s="123" t="s">
        <v>658</v>
      </c>
      <c r="H84" s="124" t="s">
        <v>337</v>
      </c>
      <c r="I84" s="125" t="s">
        <v>132</v>
      </c>
      <c r="J84" s="128" t="s">
        <v>132</v>
      </c>
      <c r="K84" s="129">
        <v>5</v>
      </c>
      <c r="L84" s="130">
        <f t="shared" si="5"/>
        <v>5</v>
      </c>
      <c r="M84" s="143" t="s">
        <v>133</v>
      </c>
      <c r="N84" s="135">
        <f t="shared" si="6"/>
        <v>2</v>
      </c>
      <c r="O84" s="138">
        <f t="shared" si="7"/>
        <v>10</v>
      </c>
      <c r="P84" s="141">
        <f t="shared" si="8"/>
        <v>501</v>
      </c>
      <c r="Q84" s="142">
        <f t="shared" si="9"/>
        <v>601.20000000000005</v>
      </c>
      <c r="R84" s="258"/>
      <c r="U84" s="116"/>
      <c r="V84" s="118">
        <v>501</v>
      </c>
      <c r="W84" s="250"/>
    </row>
    <row r="85" spans="1:23" ht="15" customHeight="1">
      <c r="A85" s="119" t="s">
        <v>50</v>
      </c>
      <c r="B85" s="120" t="s">
        <v>521</v>
      </c>
      <c r="C85" s="144">
        <v>1000</v>
      </c>
      <c r="D85" s="144">
        <v>40</v>
      </c>
      <c r="E85" s="121">
        <v>114</v>
      </c>
      <c r="F85" s="122" t="s">
        <v>659</v>
      </c>
      <c r="G85" s="123" t="s">
        <v>660</v>
      </c>
      <c r="H85" s="124" t="s">
        <v>337</v>
      </c>
      <c r="I85" s="125" t="s">
        <v>132</v>
      </c>
      <c r="J85" s="128" t="s">
        <v>132</v>
      </c>
      <c r="K85" s="129">
        <v>4</v>
      </c>
      <c r="L85" s="130">
        <f t="shared" si="5"/>
        <v>4</v>
      </c>
      <c r="M85" s="145" t="s">
        <v>149</v>
      </c>
      <c r="N85" s="135">
        <f t="shared" si="6"/>
        <v>10</v>
      </c>
      <c r="O85" s="138">
        <f t="shared" si="7"/>
        <v>40</v>
      </c>
      <c r="P85" s="141">
        <f t="shared" si="8"/>
        <v>519</v>
      </c>
      <c r="Q85" s="142">
        <f t="shared" si="9"/>
        <v>622.79999999999995</v>
      </c>
      <c r="R85" s="258"/>
      <c r="U85" s="116"/>
      <c r="V85" s="118">
        <v>519</v>
      </c>
      <c r="W85" s="250"/>
    </row>
    <row r="86" spans="1:23" ht="15" customHeight="1">
      <c r="A86" s="119" t="s">
        <v>50</v>
      </c>
      <c r="B86" s="120" t="s">
        <v>521</v>
      </c>
      <c r="C86" s="144">
        <v>1000</v>
      </c>
      <c r="D86" s="144">
        <v>40</v>
      </c>
      <c r="E86" s="121">
        <v>133</v>
      </c>
      <c r="F86" s="122" t="s">
        <v>661</v>
      </c>
      <c r="G86" s="123" t="s">
        <v>662</v>
      </c>
      <c r="H86" s="124" t="s">
        <v>337</v>
      </c>
      <c r="I86" s="125" t="s">
        <v>132</v>
      </c>
      <c r="J86" s="128" t="s">
        <v>132</v>
      </c>
      <c r="K86" s="129">
        <v>4</v>
      </c>
      <c r="L86" s="130">
        <f t="shared" si="5"/>
        <v>4</v>
      </c>
      <c r="M86" s="143" t="s">
        <v>133</v>
      </c>
      <c r="N86" s="135">
        <f t="shared" si="6"/>
        <v>3</v>
      </c>
      <c r="O86" s="138">
        <f t="shared" si="7"/>
        <v>12</v>
      </c>
      <c r="P86" s="141">
        <f t="shared" si="8"/>
        <v>562.5</v>
      </c>
      <c r="Q86" s="142">
        <f t="shared" si="9"/>
        <v>675</v>
      </c>
      <c r="R86" s="258"/>
      <c r="U86" s="116"/>
      <c r="V86" s="118">
        <v>562.5</v>
      </c>
      <c r="W86" s="250"/>
    </row>
    <row r="87" spans="1:23" ht="15" customHeight="1">
      <c r="A87" s="119" t="s">
        <v>50</v>
      </c>
      <c r="B87" s="120" t="s">
        <v>521</v>
      </c>
      <c r="C87" s="144">
        <v>1000</v>
      </c>
      <c r="D87" s="144">
        <v>40</v>
      </c>
      <c r="E87" s="121">
        <v>140</v>
      </c>
      <c r="F87" s="122" t="s">
        <v>663</v>
      </c>
      <c r="G87" s="123" t="s">
        <v>664</v>
      </c>
      <c r="H87" s="124" t="s">
        <v>337</v>
      </c>
      <c r="I87" s="125"/>
      <c r="J87" s="128" t="s">
        <v>132</v>
      </c>
      <c r="K87" s="129">
        <v>4</v>
      </c>
      <c r="L87" s="130">
        <f t="shared" si="5"/>
        <v>4</v>
      </c>
      <c r="M87" s="145" t="s">
        <v>149</v>
      </c>
      <c r="N87" s="135">
        <f t="shared" si="6"/>
        <v>10</v>
      </c>
      <c r="O87" s="138">
        <f t="shared" si="7"/>
        <v>40</v>
      </c>
      <c r="P87" s="141">
        <f t="shared" si="8"/>
        <v>584</v>
      </c>
      <c r="Q87" s="142">
        <f t="shared" si="9"/>
        <v>700.8</v>
      </c>
      <c r="R87" s="258"/>
      <c r="U87" s="116"/>
      <c r="V87" s="118">
        <v>584</v>
      </c>
      <c r="W87" s="250"/>
    </row>
    <row r="88" spans="1:23" ht="15" customHeight="1">
      <c r="A88" s="119" t="s">
        <v>50</v>
      </c>
      <c r="B88" s="120" t="s">
        <v>521</v>
      </c>
      <c r="C88" s="144">
        <v>1000</v>
      </c>
      <c r="D88" s="144">
        <v>40</v>
      </c>
      <c r="E88" s="121">
        <v>159</v>
      </c>
      <c r="F88" s="122" t="s">
        <v>665</v>
      </c>
      <c r="G88" s="123" t="s">
        <v>666</v>
      </c>
      <c r="H88" s="124" t="s">
        <v>337</v>
      </c>
      <c r="I88" s="125" t="s">
        <v>132</v>
      </c>
      <c r="J88" s="128" t="s">
        <v>132</v>
      </c>
      <c r="K88" s="129">
        <v>3</v>
      </c>
      <c r="L88" s="130">
        <f t="shared" si="5"/>
        <v>3</v>
      </c>
      <c r="M88" s="143" t="s">
        <v>133</v>
      </c>
      <c r="N88" s="135">
        <f t="shared" si="6"/>
        <v>4</v>
      </c>
      <c r="O88" s="138">
        <f t="shared" si="7"/>
        <v>12</v>
      </c>
      <c r="P88" s="141">
        <f t="shared" si="8"/>
        <v>625</v>
      </c>
      <c r="Q88" s="142">
        <f t="shared" si="9"/>
        <v>750</v>
      </c>
      <c r="R88" s="258"/>
      <c r="U88" s="116"/>
      <c r="V88" s="118">
        <v>625</v>
      </c>
      <c r="W88" s="250"/>
    </row>
    <row r="89" spans="1:23" ht="15" customHeight="1">
      <c r="A89" s="119" t="s">
        <v>50</v>
      </c>
      <c r="B89" s="120" t="s">
        <v>521</v>
      </c>
      <c r="C89" s="144">
        <v>1000</v>
      </c>
      <c r="D89" s="144">
        <v>40</v>
      </c>
      <c r="E89" s="121">
        <v>169</v>
      </c>
      <c r="F89" s="122" t="s">
        <v>667</v>
      </c>
      <c r="G89" s="123" t="s">
        <v>668</v>
      </c>
      <c r="H89" s="124" t="s">
        <v>337</v>
      </c>
      <c r="I89" s="125" t="s">
        <v>132</v>
      </c>
      <c r="J89" s="128" t="s">
        <v>132</v>
      </c>
      <c r="K89" s="129">
        <v>3</v>
      </c>
      <c r="L89" s="130">
        <f t="shared" si="5"/>
        <v>3</v>
      </c>
      <c r="M89" s="145" t="s">
        <v>149</v>
      </c>
      <c r="N89" s="135">
        <f t="shared" si="6"/>
        <v>14</v>
      </c>
      <c r="O89" s="138">
        <f t="shared" si="7"/>
        <v>42</v>
      </c>
      <c r="P89" s="141">
        <f t="shared" si="8"/>
        <v>654</v>
      </c>
      <c r="Q89" s="142">
        <f t="shared" si="9"/>
        <v>784.8</v>
      </c>
      <c r="R89" s="258"/>
      <c r="U89" s="116"/>
      <c r="V89" s="118">
        <v>654</v>
      </c>
      <c r="W89" s="250"/>
    </row>
    <row r="90" spans="1:23" ht="15" customHeight="1">
      <c r="A90" s="119" t="s">
        <v>50</v>
      </c>
      <c r="B90" s="120" t="s">
        <v>521</v>
      </c>
      <c r="C90" s="144">
        <v>1000</v>
      </c>
      <c r="D90" s="144">
        <v>40</v>
      </c>
      <c r="E90" s="121">
        <v>194</v>
      </c>
      <c r="F90" s="122" t="s">
        <v>669</v>
      </c>
      <c r="G90" s="123" t="s">
        <v>670</v>
      </c>
      <c r="H90" s="124" t="s">
        <v>337</v>
      </c>
      <c r="I90" s="125"/>
      <c r="J90" s="128" t="s">
        <v>132</v>
      </c>
      <c r="K90" s="129">
        <v>3</v>
      </c>
      <c r="L90" s="130">
        <f t="shared" si="5"/>
        <v>3</v>
      </c>
      <c r="M90" s="264" t="s">
        <v>149</v>
      </c>
      <c r="N90" s="135">
        <f t="shared" si="6"/>
        <v>14</v>
      </c>
      <c r="O90" s="138">
        <f t="shared" si="7"/>
        <v>42</v>
      </c>
      <c r="P90" s="265" t="s">
        <v>614</v>
      </c>
      <c r="Q90" s="142"/>
      <c r="R90" s="258"/>
      <c r="U90" s="116"/>
      <c r="V90" s="118">
        <v>710.5</v>
      </c>
      <c r="W90" s="250"/>
    </row>
    <row r="91" spans="1:23" ht="15" customHeight="1">
      <c r="A91" s="119" t="s">
        <v>50</v>
      </c>
      <c r="B91" s="120" t="s">
        <v>521</v>
      </c>
      <c r="C91" s="144">
        <v>1000</v>
      </c>
      <c r="D91" s="144">
        <v>40</v>
      </c>
      <c r="E91" s="121">
        <v>205</v>
      </c>
      <c r="F91" s="122" t="s">
        <v>671</v>
      </c>
      <c r="G91" s="123" t="s">
        <v>672</v>
      </c>
      <c r="H91" s="124" t="s">
        <v>337</v>
      </c>
      <c r="I91" s="125"/>
      <c r="J91" s="128" t="s">
        <v>132</v>
      </c>
      <c r="K91" s="129">
        <v>3</v>
      </c>
      <c r="L91" s="130">
        <f t="shared" si="5"/>
        <v>3</v>
      </c>
      <c r="M91" s="145" t="s">
        <v>149</v>
      </c>
      <c r="N91" s="135">
        <f t="shared" si="6"/>
        <v>14</v>
      </c>
      <c r="O91" s="138">
        <f t="shared" si="7"/>
        <v>42</v>
      </c>
      <c r="P91" s="141">
        <f t="shared" si="8"/>
        <v>764</v>
      </c>
      <c r="Q91" s="142">
        <f t="shared" si="9"/>
        <v>916.8</v>
      </c>
      <c r="R91" s="258"/>
      <c r="U91" s="116"/>
      <c r="V91" s="118">
        <v>764</v>
      </c>
      <c r="W91" s="250"/>
    </row>
    <row r="92" spans="1:23" ht="15" customHeight="1">
      <c r="A92" s="119" t="s">
        <v>50</v>
      </c>
      <c r="B92" s="120" t="s">
        <v>521</v>
      </c>
      <c r="C92" s="144">
        <v>1000</v>
      </c>
      <c r="D92" s="144">
        <v>40</v>
      </c>
      <c r="E92" s="121">
        <v>219</v>
      </c>
      <c r="F92" s="122" t="s">
        <v>673</v>
      </c>
      <c r="G92" s="123" t="s">
        <v>674</v>
      </c>
      <c r="H92" s="124" t="s">
        <v>337</v>
      </c>
      <c r="I92" s="125" t="s">
        <v>132</v>
      </c>
      <c r="J92" s="128" t="s">
        <v>132</v>
      </c>
      <c r="K92" s="129">
        <v>3</v>
      </c>
      <c r="L92" s="130">
        <f t="shared" si="5"/>
        <v>3</v>
      </c>
      <c r="M92" s="145" t="s">
        <v>149</v>
      </c>
      <c r="N92" s="135">
        <f t="shared" si="6"/>
        <v>14</v>
      </c>
      <c r="O92" s="138">
        <f t="shared" si="7"/>
        <v>42</v>
      </c>
      <c r="P92" s="141">
        <f t="shared" si="8"/>
        <v>823</v>
      </c>
      <c r="Q92" s="142">
        <f t="shared" si="9"/>
        <v>987.6</v>
      </c>
      <c r="R92" s="258"/>
      <c r="U92" s="116"/>
      <c r="V92" s="118">
        <v>823</v>
      </c>
      <c r="W92" s="250"/>
    </row>
    <row r="93" spans="1:23" ht="15" customHeight="1">
      <c r="A93" s="119" t="s">
        <v>50</v>
      </c>
      <c r="B93" s="120" t="s">
        <v>521</v>
      </c>
      <c r="C93" s="144">
        <v>1000</v>
      </c>
      <c r="D93" s="144">
        <v>40</v>
      </c>
      <c r="E93" s="121">
        <v>245</v>
      </c>
      <c r="F93" s="122" t="s">
        <v>675</v>
      </c>
      <c r="G93" s="123" t="s">
        <v>676</v>
      </c>
      <c r="H93" s="124" t="s">
        <v>337</v>
      </c>
      <c r="I93" s="125"/>
      <c r="J93" s="128" t="s">
        <v>132</v>
      </c>
      <c r="K93" s="129">
        <v>2</v>
      </c>
      <c r="L93" s="130">
        <f t="shared" si="5"/>
        <v>2</v>
      </c>
      <c r="M93" s="264" t="s">
        <v>149</v>
      </c>
      <c r="N93" s="135">
        <f t="shared" si="6"/>
        <v>20</v>
      </c>
      <c r="O93" s="138">
        <f t="shared" si="7"/>
        <v>40</v>
      </c>
      <c r="P93" s="265" t="s">
        <v>614</v>
      </c>
      <c r="Q93" s="142"/>
      <c r="R93" s="258"/>
      <c r="U93" s="116"/>
      <c r="V93" s="118">
        <v>1142</v>
      </c>
      <c r="W93" s="250"/>
    </row>
    <row r="94" spans="1:23" ht="15" customHeight="1">
      <c r="A94" s="119" t="s">
        <v>50</v>
      </c>
      <c r="B94" s="120" t="s">
        <v>521</v>
      </c>
      <c r="C94" s="144">
        <v>1000</v>
      </c>
      <c r="D94" s="144">
        <v>40</v>
      </c>
      <c r="E94" s="121">
        <v>273</v>
      </c>
      <c r="F94" s="122" t="s">
        <v>677</v>
      </c>
      <c r="G94" s="123" t="s">
        <v>678</v>
      </c>
      <c r="H94" s="124" t="s">
        <v>337</v>
      </c>
      <c r="I94" s="125" t="s">
        <v>132</v>
      </c>
      <c r="J94" s="128"/>
      <c r="K94" s="129">
        <v>2</v>
      </c>
      <c r="L94" s="130">
        <f t="shared" si="5"/>
        <v>2</v>
      </c>
      <c r="M94" s="145" t="s">
        <v>149</v>
      </c>
      <c r="N94" s="135">
        <f t="shared" si="6"/>
        <v>20</v>
      </c>
      <c r="O94" s="138">
        <f t="shared" si="7"/>
        <v>40</v>
      </c>
      <c r="P94" s="141">
        <f t="shared" si="8"/>
        <v>1179</v>
      </c>
      <c r="Q94" s="142">
        <f t="shared" si="9"/>
        <v>1414.8</v>
      </c>
      <c r="R94" s="258"/>
      <c r="U94" s="116"/>
      <c r="V94" s="118">
        <v>1179</v>
      </c>
      <c r="W94" s="250"/>
    </row>
    <row r="95" spans="1:23" ht="15" customHeight="1">
      <c r="A95" s="119" t="s">
        <v>50</v>
      </c>
      <c r="B95" s="120" t="s">
        <v>521</v>
      </c>
      <c r="C95" s="144">
        <v>1000</v>
      </c>
      <c r="D95" s="121">
        <v>50</v>
      </c>
      <c r="E95" s="121">
        <v>18</v>
      </c>
      <c r="F95" s="122" t="s">
        <v>679</v>
      </c>
      <c r="G95" s="123" t="s">
        <v>680</v>
      </c>
      <c r="H95" s="124" t="s">
        <v>337</v>
      </c>
      <c r="I95" s="125" t="s">
        <v>132</v>
      </c>
      <c r="J95" s="128"/>
      <c r="K95" s="129">
        <v>8</v>
      </c>
      <c r="L95" s="130">
        <f t="shared" si="5"/>
        <v>8</v>
      </c>
      <c r="M95" s="145" t="s">
        <v>149</v>
      </c>
      <c r="N95" s="135">
        <f t="shared" si="6"/>
        <v>5</v>
      </c>
      <c r="O95" s="138">
        <f t="shared" si="7"/>
        <v>40</v>
      </c>
      <c r="P95" s="141">
        <f t="shared" si="8"/>
        <v>288</v>
      </c>
      <c r="Q95" s="142">
        <f t="shared" si="9"/>
        <v>345.6</v>
      </c>
      <c r="R95" s="258"/>
      <c r="U95" s="116"/>
      <c r="V95" s="118">
        <v>288</v>
      </c>
      <c r="W95" s="250"/>
    </row>
    <row r="96" spans="1:23" ht="15" customHeight="1">
      <c r="A96" s="119" t="s">
        <v>50</v>
      </c>
      <c r="B96" s="120" t="s">
        <v>521</v>
      </c>
      <c r="C96" s="144">
        <v>1000</v>
      </c>
      <c r="D96" s="144">
        <v>50</v>
      </c>
      <c r="E96" s="121">
        <v>21</v>
      </c>
      <c r="F96" s="122" t="s">
        <v>681</v>
      </c>
      <c r="G96" s="123" t="s">
        <v>682</v>
      </c>
      <c r="H96" s="124" t="s">
        <v>337</v>
      </c>
      <c r="I96" s="125" t="s">
        <v>132</v>
      </c>
      <c r="J96" s="128" t="s">
        <v>132</v>
      </c>
      <c r="K96" s="129">
        <v>7</v>
      </c>
      <c r="L96" s="130">
        <f t="shared" si="5"/>
        <v>7</v>
      </c>
      <c r="M96" s="145" t="s">
        <v>149</v>
      </c>
      <c r="N96" s="135">
        <f t="shared" si="6"/>
        <v>6</v>
      </c>
      <c r="O96" s="138">
        <f t="shared" si="7"/>
        <v>42</v>
      </c>
      <c r="P96" s="141">
        <f t="shared" si="8"/>
        <v>295.5</v>
      </c>
      <c r="Q96" s="142">
        <f t="shared" si="9"/>
        <v>354.6</v>
      </c>
      <c r="R96" s="258"/>
      <c r="U96" s="116"/>
      <c r="V96" s="118">
        <v>295.5</v>
      </c>
      <c r="W96" s="250"/>
    </row>
    <row r="97" spans="1:23" ht="15" customHeight="1">
      <c r="A97" s="119" t="s">
        <v>50</v>
      </c>
      <c r="B97" s="120" t="s">
        <v>521</v>
      </c>
      <c r="C97" s="144">
        <v>1000</v>
      </c>
      <c r="D97" s="144">
        <v>50</v>
      </c>
      <c r="E97" s="121">
        <v>25</v>
      </c>
      <c r="F97" s="122" t="s">
        <v>683</v>
      </c>
      <c r="G97" s="123" t="s">
        <v>684</v>
      </c>
      <c r="H97" s="124" t="s">
        <v>337</v>
      </c>
      <c r="I97" s="125" t="s">
        <v>132</v>
      </c>
      <c r="J97" s="128"/>
      <c r="K97" s="129">
        <v>7</v>
      </c>
      <c r="L97" s="130">
        <f t="shared" si="5"/>
        <v>7</v>
      </c>
      <c r="M97" s="145" t="s">
        <v>149</v>
      </c>
      <c r="N97" s="135">
        <f t="shared" si="6"/>
        <v>6</v>
      </c>
      <c r="O97" s="138">
        <f t="shared" si="7"/>
        <v>42</v>
      </c>
      <c r="P97" s="141">
        <f t="shared" si="8"/>
        <v>335.5</v>
      </c>
      <c r="Q97" s="142">
        <f t="shared" si="9"/>
        <v>402.6</v>
      </c>
      <c r="R97" s="258"/>
      <c r="U97" s="116"/>
      <c r="V97" s="118">
        <v>335.5</v>
      </c>
      <c r="W97" s="250"/>
    </row>
    <row r="98" spans="1:23" ht="15" customHeight="1">
      <c r="A98" s="119" t="s">
        <v>50</v>
      </c>
      <c r="B98" s="120" t="s">
        <v>521</v>
      </c>
      <c r="C98" s="144">
        <v>1000</v>
      </c>
      <c r="D98" s="144">
        <v>50</v>
      </c>
      <c r="E98" s="121">
        <v>28</v>
      </c>
      <c r="F98" s="122" t="s">
        <v>685</v>
      </c>
      <c r="G98" s="123" t="s">
        <v>686</v>
      </c>
      <c r="H98" s="124" t="s">
        <v>337</v>
      </c>
      <c r="I98" s="125" t="s">
        <v>132</v>
      </c>
      <c r="J98" s="128" t="s">
        <v>132</v>
      </c>
      <c r="K98" s="129">
        <v>7</v>
      </c>
      <c r="L98" s="130">
        <f t="shared" si="5"/>
        <v>7</v>
      </c>
      <c r="M98" s="145" t="s">
        <v>149</v>
      </c>
      <c r="N98" s="135">
        <f t="shared" si="6"/>
        <v>6</v>
      </c>
      <c r="O98" s="138">
        <f t="shared" si="7"/>
        <v>42</v>
      </c>
      <c r="P98" s="141">
        <f t="shared" si="8"/>
        <v>346.5</v>
      </c>
      <c r="Q98" s="142">
        <f t="shared" si="9"/>
        <v>415.8</v>
      </c>
      <c r="R98" s="258"/>
      <c r="U98" s="116"/>
      <c r="V98" s="118">
        <v>346.5</v>
      </c>
      <c r="W98" s="250"/>
    </row>
    <row r="99" spans="1:23" ht="15" customHeight="1">
      <c r="A99" s="119" t="s">
        <v>50</v>
      </c>
      <c r="B99" s="120" t="s">
        <v>521</v>
      </c>
      <c r="C99" s="144">
        <v>1000</v>
      </c>
      <c r="D99" s="144">
        <v>50</v>
      </c>
      <c r="E99" s="121">
        <v>32</v>
      </c>
      <c r="F99" s="122" t="s">
        <v>687</v>
      </c>
      <c r="G99" s="123" t="s">
        <v>688</v>
      </c>
      <c r="H99" s="124" t="s">
        <v>337</v>
      </c>
      <c r="I99" s="125" t="s">
        <v>132</v>
      </c>
      <c r="J99" s="128"/>
      <c r="K99" s="129">
        <v>7</v>
      </c>
      <c r="L99" s="130">
        <f t="shared" si="5"/>
        <v>7</v>
      </c>
      <c r="M99" s="143" t="s">
        <v>133</v>
      </c>
      <c r="N99" s="135">
        <f t="shared" si="6"/>
        <v>2</v>
      </c>
      <c r="O99" s="138">
        <f t="shared" si="7"/>
        <v>14</v>
      </c>
      <c r="P99" s="141">
        <f t="shared" si="8"/>
        <v>366.5</v>
      </c>
      <c r="Q99" s="142">
        <f t="shared" si="9"/>
        <v>439.8</v>
      </c>
      <c r="R99" s="258"/>
      <c r="U99" s="116"/>
      <c r="V99" s="118">
        <v>366.5</v>
      </c>
      <c r="W99" s="250"/>
    </row>
    <row r="100" spans="1:23" ht="15" customHeight="1">
      <c r="A100" s="119" t="s">
        <v>50</v>
      </c>
      <c r="B100" s="120" t="s">
        <v>521</v>
      </c>
      <c r="C100" s="144">
        <v>1000</v>
      </c>
      <c r="D100" s="144">
        <v>50</v>
      </c>
      <c r="E100" s="121">
        <v>35</v>
      </c>
      <c r="F100" s="122" t="s">
        <v>689</v>
      </c>
      <c r="G100" s="123" t="s">
        <v>690</v>
      </c>
      <c r="H100" s="124" t="s">
        <v>337</v>
      </c>
      <c r="I100" s="125" t="s">
        <v>132</v>
      </c>
      <c r="J100" s="128" t="s">
        <v>132</v>
      </c>
      <c r="K100" s="129">
        <v>7</v>
      </c>
      <c r="L100" s="130">
        <f t="shared" si="5"/>
        <v>7</v>
      </c>
      <c r="M100" s="145" t="s">
        <v>149</v>
      </c>
      <c r="N100" s="135">
        <f t="shared" si="6"/>
        <v>6</v>
      </c>
      <c r="O100" s="138">
        <f t="shared" si="7"/>
        <v>42</v>
      </c>
      <c r="P100" s="141">
        <f t="shared" si="8"/>
        <v>386</v>
      </c>
      <c r="Q100" s="142">
        <f t="shared" si="9"/>
        <v>463.2</v>
      </c>
      <c r="R100" s="258"/>
      <c r="U100" s="116"/>
      <c r="V100" s="118">
        <v>386</v>
      </c>
      <c r="W100" s="250"/>
    </row>
    <row r="101" spans="1:23" ht="15" customHeight="1">
      <c r="A101" s="119" t="s">
        <v>50</v>
      </c>
      <c r="B101" s="120" t="s">
        <v>521</v>
      </c>
      <c r="C101" s="144">
        <v>1000</v>
      </c>
      <c r="D101" s="144">
        <v>50</v>
      </c>
      <c r="E101" s="121">
        <v>38</v>
      </c>
      <c r="F101" s="122" t="s">
        <v>691</v>
      </c>
      <c r="G101" s="123" t="s">
        <v>692</v>
      </c>
      <c r="H101" s="124" t="s">
        <v>337</v>
      </c>
      <c r="I101" s="125" t="s">
        <v>132</v>
      </c>
      <c r="J101" s="128"/>
      <c r="K101" s="129">
        <v>7</v>
      </c>
      <c r="L101" s="130">
        <f t="shared" si="5"/>
        <v>7</v>
      </c>
      <c r="M101" s="145" t="s">
        <v>149</v>
      </c>
      <c r="N101" s="135">
        <f t="shared" si="6"/>
        <v>6</v>
      </c>
      <c r="O101" s="138">
        <f t="shared" si="7"/>
        <v>42</v>
      </c>
      <c r="P101" s="141">
        <f t="shared" si="8"/>
        <v>432.5</v>
      </c>
      <c r="Q101" s="142">
        <f t="shared" si="9"/>
        <v>519</v>
      </c>
      <c r="R101" s="258"/>
      <c r="U101" s="116"/>
      <c r="V101" s="118">
        <v>432.5</v>
      </c>
      <c r="W101" s="250"/>
    </row>
    <row r="102" spans="1:23" ht="15" customHeight="1">
      <c r="A102" s="119" t="s">
        <v>50</v>
      </c>
      <c r="B102" s="120" t="s">
        <v>521</v>
      </c>
      <c r="C102" s="144">
        <v>1000</v>
      </c>
      <c r="D102" s="144">
        <v>50</v>
      </c>
      <c r="E102" s="121">
        <v>42</v>
      </c>
      <c r="F102" s="122" t="s">
        <v>693</v>
      </c>
      <c r="G102" s="123" t="s">
        <v>694</v>
      </c>
      <c r="H102" s="124" t="s">
        <v>337</v>
      </c>
      <c r="I102" s="125" t="s">
        <v>132</v>
      </c>
      <c r="J102" s="128" t="s">
        <v>132</v>
      </c>
      <c r="K102" s="129">
        <v>7</v>
      </c>
      <c r="L102" s="130">
        <f t="shared" si="5"/>
        <v>7</v>
      </c>
      <c r="M102" s="263" t="s">
        <v>149</v>
      </c>
      <c r="N102" s="135">
        <f t="shared" si="6"/>
        <v>6</v>
      </c>
      <c r="O102" s="138">
        <f t="shared" si="7"/>
        <v>42</v>
      </c>
      <c r="P102" s="141">
        <f t="shared" si="8"/>
        <v>451.5</v>
      </c>
      <c r="Q102" s="142">
        <f t="shared" si="9"/>
        <v>541.79999999999995</v>
      </c>
      <c r="R102" s="258"/>
      <c r="U102" s="116"/>
      <c r="V102" s="118">
        <v>451.5</v>
      </c>
      <c r="W102" s="250"/>
    </row>
    <row r="103" spans="1:23" ht="15" customHeight="1">
      <c r="A103" s="119" t="s">
        <v>50</v>
      </c>
      <c r="B103" s="120" t="s">
        <v>521</v>
      </c>
      <c r="C103" s="144">
        <v>1000</v>
      </c>
      <c r="D103" s="144">
        <v>50</v>
      </c>
      <c r="E103" s="121">
        <v>45</v>
      </c>
      <c r="F103" s="122" t="s">
        <v>695</v>
      </c>
      <c r="G103" s="123" t="s">
        <v>696</v>
      </c>
      <c r="H103" s="124" t="s">
        <v>337</v>
      </c>
      <c r="I103" s="125" t="s">
        <v>132</v>
      </c>
      <c r="J103" s="128" t="s">
        <v>132</v>
      </c>
      <c r="K103" s="129">
        <v>7</v>
      </c>
      <c r="L103" s="130">
        <f t="shared" si="5"/>
        <v>7</v>
      </c>
      <c r="M103" s="145" t="s">
        <v>149</v>
      </c>
      <c r="N103" s="135">
        <f t="shared" si="6"/>
        <v>6</v>
      </c>
      <c r="O103" s="138">
        <f t="shared" si="7"/>
        <v>42</v>
      </c>
      <c r="P103" s="141">
        <f t="shared" si="8"/>
        <v>457</v>
      </c>
      <c r="Q103" s="142">
        <f t="shared" si="9"/>
        <v>548.4</v>
      </c>
      <c r="R103" s="258"/>
      <c r="U103" s="116"/>
      <c r="V103" s="118">
        <v>457</v>
      </c>
      <c r="W103" s="250"/>
    </row>
    <row r="104" spans="1:23" ht="15" customHeight="1">
      <c r="A104" s="119" t="s">
        <v>50</v>
      </c>
      <c r="B104" s="120" t="s">
        <v>521</v>
      </c>
      <c r="C104" s="144">
        <v>1000</v>
      </c>
      <c r="D104" s="144">
        <v>50</v>
      </c>
      <c r="E104" s="121">
        <v>48</v>
      </c>
      <c r="F104" s="122" t="s">
        <v>697</v>
      </c>
      <c r="G104" s="123" t="s">
        <v>698</v>
      </c>
      <c r="H104" s="124" t="s">
        <v>337</v>
      </c>
      <c r="I104" s="125" t="s">
        <v>132</v>
      </c>
      <c r="J104" s="128" t="s">
        <v>132</v>
      </c>
      <c r="K104" s="129">
        <v>6</v>
      </c>
      <c r="L104" s="130">
        <f t="shared" si="5"/>
        <v>6</v>
      </c>
      <c r="M104" s="145" t="s">
        <v>149</v>
      </c>
      <c r="N104" s="135">
        <f t="shared" si="6"/>
        <v>7</v>
      </c>
      <c r="O104" s="138">
        <f t="shared" si="7"/>
        <v>42</v>
      </c>
      <c r="P104" s="141">
        <f t="shared" si="8"/>
        <v>458.5</v>
      </c>
      <c r="Q104" s="142">
        <f t="shared" si="9"/>
        <v>550.20000000000005</v>
      </c>
      <c r="R104" s="258"/>
      <c r="U104" s="116"/>
      <c r="V104" s="118">
        <v>458.5</v>
      </c>
      <c r="W104" s="250"/>
    </row>
    <row r="105" spans="1:23" ht="15" customHeight="1">
      <c r="A105" s="119" t="s">
        <v>50</v>
      </c>
      <c r="B105" s="120" t="s">
        <v>521</v>
      </c>
      <c r="C105" s="144">
        <v>1000</v>
      </c>
      <c r="D105" s="144">
        <v>50</v>
      </c>
      <c r="E105" s="121">
        <v>54</v>
      </c>
      <c r="F105" s="122" t="s">
        <v>699</v>
      </c>
      <c r="G105" s="123" t="s">
        <v>700</v>
      </c>
      <c r="H105" s="124" t="s">
        <v>337</v>
      </c>
      <c r="I105" s="125" t="s">
        <v>132</v>
      </c>
      <c r="J105" s="128"/>
      <c r="K105" s="129">
        <v>6</v>
      </c>
      <c r="L105" s="130">
        <f t="shared" si="5"/>
        <v>6</v>
      </c>
      <c r="M105" s="145" t="s">
        <v>149</v>
      </c>
      <c r="N105" s="135">
        <f t="shared" si="6"/>
        <v>7</v>
      </c>
      <c r="O105" s="138">
        <f t="shared" si="7"/>
        <v>42</v>
      </c>
      <c r="P105" s="141">
        <f t="shared" si="8"/>
        <v>469.5</v>
      </c>
      <c r="Q105" s="142">
        <f t="shared" si="9"/>
        <v>563.4</v>
      </c>
      <c r="R105" s="258"/>
      <c r="U105" s="116"/>
      <c r="V105" s="118">
        <v>469.5</v>
      </c>
      <c r="W105" s="250"/>
    </row>
    <row r="106" spans="1:23" ht="15" customHeight="1">
      <c r="A106" s="119" t="s">
        <v>50</v>
      </c>
      <c r="B106" s="120" t="s">
        <v>521</v>
      </c>
      <c r="C106" s="144">
        <v>1000</v>
      </c>
      <c r="D106" s="144">
        <v>50</v>
      </c>
      <c r="E106" s="121">
        <v>57</v>
      </c>
      <c r="F106" s="122" t="s">
        <v>701</v>
      </c>
      <c r="G106" s="123" t="s">
        <v>702</v>
      </c>
      <c r="H106" s="124" t="s">
        <v>337</v>
      </c>
      <c r="I106" s="125" t="s">
        <v>132</v>
      </c>
      <c r="J106" s="128" t="s">
        <v>132</v>
      </c>
      <c r="K106" s="129">
        <v>6</v>
      </c>
      <c r="L106" s="130">
        <f t="shared" si="5"/>
        <v>6</v>
      </c>
      <c r="M106" s="134" t="s">
        <v>136</v>
      </c>
      <c r="N106" s="135">
        <f t="shared" si="6"/>
        <v>1</v>
      </c>
      <c r="O106" s="138">
        <f t="shared" si="7"/>
        <v>6</v>
      </c>
      <c r="P106" s="141">
        <f t="shared" si="8"/>
        <v>472</v>
      </c>
      <c r="Q106" s="142">
        <f t="shared" si="9"/>
        <v>566.4</v>
      </c>
      <c r="R106" s="258"/>
      <c r="U106" s="116"/>
      <c r="V106" s="118">
        <v>472</v>
      </c>
      <c r="W106" s="250"/>
    </row>
    <row r="107" spans="1:23" ht="15" customHeight="1">
      <c r="A107" s="119" t="s">
        <v>50</v>
      </c>
      <c r="B107" s="120" t="s">
        <v>521</v>
      </c>
      <c r="C107" s="144">
        <v>1000</v>
      </c>
      <c r="D107" s="144">
        <v>50</v>
      </c>
      <c r="E107" s="121">
        <v>60</v>
      </c>
      <c r="F107" s="122" t="s">
        <v>703</v>
      </c>
      <c r="G107" s="123" t="s">
        <v>704</v>
      </c>
      <c r="H107" s="124" t="s">
        <v>337</v>
      </c>
      <c r="I107" s="125" t="s">
        <v>132</v>
      </c>
      <c r="J107" s="128" t="s">
        <v>132</v>
      </c>
      <c r="K107" s="129">
        <v>6</v>
      </c>
      <c r="L107" s="130">
        <f t="shared" si="5"/>
        <v>6</v>
      </c>
      <c r="M107" s="145" t="s">
        <v>149</v>
      </c>
      <c r="N107" s="135">
        <f t="shared" si="6"/>
        <v>7</v>
      </c>
      <c r="O107" s="138">
        <f t="shared" si="7"/>
        <v>42</v>
      </c>
      <c r="P107" s="141">
        <f t="shared" si="8"/>
        <v>491</v>
      </c>
      <c r="Q107" s="142">
        <f t="shared" si="9"/>
        <v>589.20000000000005</v>
      </c>
      <c r="R107" s="258"/>
      <c r="U107" s="116"/>
      <c r="V107" s="118">
        <v>491</v>
      </c>
      <c r="W107" s="250"/>
    </row>
    <row r="108" spans="1:23" ht="15" customHeight="1">
      <c r="A108" s="119" t="s">
        <v>50</v>
      </c>
      <c r="B108" s="120" t="s">
        <v>521</v>
      </c>
      <c r="C108" s="144">
        <v>1000</v>
      </c>
      <c r="D108" s="144">
        <v>50</v>
      </c>
      <c r="E108" s="121">
        <v>64</v>
      </c>
      <c r="F108" s="122" t="s">
        <v>705</v>
      </c>
      <c r="G108" s="123" t="s">
        <v>706</v>
      </c>
      <c r="H108" s="124" t="s">
        <v>337</v>
      </c>
      <c r="I108" s="125"/>
      <c r="J108" s="128" t="s">
        <v>132</v>
      </c>
      <c r="K108" s="129">
        <v>5</v>
      </c>
      <c r="L108" s="130">
        <f t="shared" si="5"/>
        <v>5</v>
      </c>
      <c r="M108" s="145" t="s">
        <v>149</v>
      </c>
      <c r="N108" s="135">
        <f t="shared" si="6"/>
        <v>8</v>
      </c>
      <c r="O108" s="138">
        <f t="shared" si="7"/>
        <v>40</v>
      </c>
      <c r="P108" s="141">
        <f t="shared" si="8"/>
        <v>516</v>
      </c>
      <c r="Q108" s="142">
        <f t="shared" si="9"/>
        <v>619.20000000000005</v>
      </c>
      <c r="R108" s="258"/>
      <c r="U108" s="116"/>
      <c r="V108" s="118">
        <v>516</v>
      </c>
      <c r="W108" s="250"/>
    </row>
    <row r="109" spans="1:23" ht="15" customHeight="1">
      <c r="A109" s="119" t="s">
        <v>50</v>
      </c>
      <c r="B109" s="120" t="s">
        <v>521</v>
      </c>
      <c r="C109" s="144">
        <v>1000</v>
      </c>
      <c r="D109" s="144">
        <v>50</v>
      </c>
      <c r="E109" s="121">
        <v>70</v>
      </c>
      <c r="F109" s="122" t="s">
        <v>707</v>
      </c>
      <c r="G109" s="123" t="s">
        <v>708</v>
      </c>
      <c r="H109" s="124" t="s">
        <v>337</v>
      </c>
      <c r="I109" s="125" t="s">
        <v>132</v>
      </c>
      <c r="J109" s="128" t="s">
        <v>132</v>
      </c>
      <c r="K109" s="129">
        <v>5</v>
      </c>
      <c r="L109" s="130">
        <f t="shared" si="5"/>
        <v>5</v>
      </c>
      <c r="M109" s="145" t="s">
        <v>149</v>
      </c>
      <c r="N109" s="135">
        <f t="shared" si="6"/>
        <v>8</v>
      </c>
      <c r="O109" s="138">
        <f t="shared" si="7"/>
        <v>40</v>
      </c>
      <c r="P109" s="141">
        <f t="shared" si="8"/>
        <v>538.5</v>
      </c>
      <c r="Q109" s="142">
        <f t="shared" si="9"/>
        <v>646.20000000000005</v>
      </c>
      <c r="R109" s="258"/>
      <c r="U109" s="116"/>
      <c r="V109" s="118">
        <v>538.5</v>
      </c>
      <c r="W109" s="250"/>
    </row>
    <row r="110" spans="1:23" ht="15" customHeight="1">
      <c r="A110" s="119" t="s">
        <v>50</v>
      </c>
      <c r="B110" s="120" t="s">
        <v>521</v>
      </c>
      <c r="C110" s="144">
        <v>1000</v>
      </c>
      <c r="D110" s="144">
        <v>50</v>
      </c>
      <c r="E110" s="121">
        <v>76</v>
      </c>
      <c r="F110" s="122" t="s">
        <v>709</v>
      </c>
      <c r="G110" s="123" t="s">
        <v>710</v>
      </c>
      <c r="H110" s="124" t="s">
        <v>337</v>
      </c>
      <c r="I110" s="125" t="s">
        <v>132</v>
      </c>
      <c r="J110" s="128" t="s">
        <v>132</v>
      </c>
      <c r="K110" s="129">
        <v>5</v>
      </c>
      <c r="L110" s="130">
        <f t="shared" si="5"/>
        <v>5</v>
      </c>
      <c r="M110" s="143" t="s">
        <v>133</v>
      </c>
      <c r="N110" s="135">
        <f t="shared" si="6"/>
        <v>2</v>
      </c>
      <c r="O110" s="138">
        <f t="shared" si="7"/>
        <v>10</v>
      </c>
      <c r="P110" s="141">
        <f t="shared" si="8"/>
        <v>560.5</v>
      </c>
      <c r="Q110" s="142">
        <f t="shared" si="9"/>
        <v>672.6</v>
      </c>
      <c r="R110" s="258"/>
      <c r="U110" s="116"/>
      <c r="V110" s="118">
        <v>560.5</v>
      </c>
      <c r="W110" s="250"/>
    </row>
    <row r="111" spans="1:23" ht="15" customHeight="1">
      <c r="A111" s="119" t="s">
        <v>50</v>
      </c>
      <c r="B111" s="120" t="s">
        <v>521</v>
      </c>
      <c r="C111" s="144">
        <v>1000</v>
      </c>
      <c r="D111" s="144">
        <v>50</v>
      </c>
      <c r="E111" s="121">
        <v>83</v>
      </c>
      <c r="F111" s="122" t="s">
        <v>711</v>
      </c>
      <c r="G111" s="123" t="s">
        <v>712</v>
      </c>
      <c r="H111" s="124" t="s">
        <v>337</v>
      </c>
      <c r="I111" s="125"/>
      <c r="J111" s="128" t="s">
        <v>132</v>
      </c>
      <c r="K111" s="129">
        <v>5</v>
      </c>
      <c r="L111" s="130">
        <f t="shared" si="5"/>
        <v>5</v>
      </c>
      <c r="M111" s="145" t="s">
        <v>149</v>
      </c>
      <c r="N111" s="135">
        <f t="shared" si="6"/>
        <v>8</v>
      </c>
      <c r="O111" s="138">
        <f t="shared" si="7"/>
        <v>40</v>
      </c>
      <c r="P111" s="141">
        <f t="shared" si="8"/>
        <v>568.5</v>
      </c>
      <c r="Q111" s="142">
        <f t="shared" si="9"/>
        <v>682.2</v>
      </c>
      <c r="R111" s="258"/>
      <c r="U111" s="116"/>
      <c r="V111" s="118">
        <v>568.5</v>
      </c>
      <c r="W111" s="250"/>
    </row>
    <row r="112" spans="1:23" ht="15" customHeight="1">
      <c r="A112" s="119" t="s">
        <v>50</v>
      </c>
      <c r="B112" s="120" t="s">
        <v>521</v>
      </c>
      <c r="C112" s="144">
        <v>1000</v>
      </c>
      <c r="D112" s="144">
        <v>50</v>
      </c>
      <c r="E112" s="121">
        <v>89</v>
      </c>
      <c r="F112" s="122" t="s">
        <v>713</v>
      </c>
      <c r="G112" s="123" t="s">
        <v>714</v>
      </c>
      <c r="H112" s="124" t="s">
        <v>337</v>
      </c>
      <c r="I112" s="125" t="s">
        <v>132</v>
      </c>
      <c r="J112" s="128" t="s">
        <v>132</v>
      </c>
      <c r="K112" s="129">
        <v>5</v>
      </c>
      <c r="L112" s="130">
        <f t="shared" si="5"/>
        <v>5</v>
      </c>
      <c r="M112" s="134" t="s">
        <v>136</v>
      </c>
      <c r="N112" s="135">
        <f t="shared" si="6"/>
        <v>1</v>
      </c>
      <c r="O112" s="138">
        <f t="shared" si="7"/>
        <v>5</v>
      </c>
      <c r="P112" s="141">
        <f t="shared" si="8"/>
        <v>585.5</v>
      </c>
      <c r="Q112" s="142">
        <f t="shared" si="9"/>
        <v>702.6</v>
      </c>
      <c r="R112" s="258"/>
      <c r="U112" s="116"/>
      <c r="V112" s="118">
        <v>585.5</v>
      </c>
      <c r="W112" s="250"/>
    </row>
    <row r="113" spans="1:23" ht="15" customHeight="1">
      <c r="A113" s="119" t="s">
        <v>50</v>
      </c>
      <c r="B113" s="120" t="s">
        <v>521</v>
      </c>
      <c r="C113" s="144">
        <v>1000</v>
      </c>
      <c r="D113" s="144">
        <v>50</v>
      </c>
      <c r="E113" s="121">
        <v>102</v>
      </c>
      <c r="F113" s="122" t="s">
        <v>715</v>
      </c>
      <c r="G113" s="123" t="s">
        <v>716</v>
      </c>
      <c r="H113" s="124" t="s">
        <v>337</v>
      </c>
      <c r="I113" s="125"/>
      <c r="J113" s="128" t="s">
        <v>132</v>
      </c>
      <c r="K113" s="129">
        <v>4</v>
      </c>
      <c r="L113" s="130">
        <f t="shared" si="5"/>
        <v>4</v>
      </c>
      <c r="M113" s="145" t="s">
        <v>149</v>
      </c>
      <c r="N113" s="135">
        <f t="shared" si="6"/>
        <v>10</v>
      </c>
      <c r="O113" s="138">
        <f t="shared" si="7"/>
        <v>40</v>
      </c>
      <c r="P113" s="141">
        <f t="shared" si="8"/>
        <v>607.5</v>
      </c>
      <c r="Q113" s="142">
        <f t="shared" si="9"/>
        <v>729</v>
      </c>
      <c r="R113" s="258"/>
      <c r="U113" s="116"/>
      <c r="V113" s="118">
        <v>607.5</v>
      </c>
      <c r="W113" s="250"/>
    </row>
    <row r="114" spans="1:23" ht="15" customHeight="1">
      <c r="A114" s="119" t="s">
        <v>50</v>
      </c>
      <c r="B114" s="120" t="s">
        <v>521</v>
      </c>
      <c r="C114" s="144">
        <v>1000</v>
      </c>
      <c r="D114" s="144">
        <v>50</v>
      </c>
      <c r="E114" s="121">
        <v>108</v>
      </c>
      <c r="F114" s="122" t="s">
        <v>717</v>
      </c>
      <c r="G114" s="123" t="s">
        <v>718</v>
      </c>
      <c r="H114" s="124" t="s">
        <v>337</v>
      </c>
      <c r="I114" s="125" t="s">
        <v>132</v>
      </c>
      <c r="J114" s="128" t="s">
        <v>132</v>
      </c>
      <c r="K114" s="129">
        <v>4</v>
      </c>
      <c r="L114" s="130">
        <f t="shared" si="5"/>
        <v>4</v>
      </c>
      <c r="M114" s="134" t="s">
        <v>136</v>
      </c>
      <c r="N114" s="135">
        <f t="shared" si="6"/>
        <v>1</v>
      </c>
      <c r="O114" s="138">
        <f t="shared" si="7"/>
        <v>4</v>
      </c>
      <c r="P114" s="141">
        <f t="shared" si="8"/>
        <v>629</v>
      </c>
      <c r="Q114" s="142">
        <f t="shared" si="9"/>
        <v>754.8</v>
      </c>
      <c r="R114" s="258"/>
      <c r="U114" s="116"/>
      <c r="V114" s="118">
        <v>629</v>
      </c>
      <c r="W114" s="250"/>
    </row>
    <row r="115" spans="1:23" ht="15" customHeight="1">
      <c r="A115" s="119" t="s">
        <v>50</v>
      </c>
      <c r="B115" s="120" t="s">
        <v>521</v>
      </c>
      <c r="C115" s="144">
        <v>1000</v>
      </c>
      <c r="D115" s="144">
        <v>50</v>
      </c>
      <c r="E115" s="121">
        <v>114</v>
      </c>
      <c r="F115" s="122" t="s">
        <v>719</v>
      </c>
      <c r="G115" s="123" t="s">
        <v>720</v>
      </c>
      <c r="H115" s="124" t="s">
        <v>337</v>
      </c>
      <c r="I115" s="125" t="s">
        <v>132</v>
      </c>
      <c r="J115" s="128" t="s">
        <v>132</v>
      </c>
      <c r="K115" s="129">
        <v>4</v>
      </c>
      <c r="L115" s="130">
        <f t="shared" si="5"/>
        <v>4</v>
      </c>
      <c r="M115" s="145" t="s">
        <v>149</v>
      </c>
      <c r="N115" s="135">
        <f t="shared" si="6"/>
        <v>10</v>
      </c>
      <c r="O115" s="138">
        <f t="shared" si="7"/>
        <v>40</v>
      </c>
      <c r="P115" s="141">
        <f t="shared" si="8"/>
        <v>651.5</v>
      </c>
      <c r="Q115" s="142">
        <f t="shared" si="9"/>
        <v>781.8</v>
      </c>
      <c r="R115" s="258"/>
      <c r="U115" s="116"/>
      <c r="V115" s="118">
        <v>651.5</v>
      </c>
      <c r="W115" s="250"/>
    </row>
    <row r="116" spans="1:23" ht="15" customHeight="1">
      <c r="A116" s="119" t="s">
        <v>50</v>
      </c>
      <c r="B116" s="120" t="s">
        <v>521</v>
      </c>
      <c r="C116" s="144">
        <v>1000</v>
      </c>
      <c r="D116" s="144">
        <v>50</v>
      </c>
      <c r="E116" s="121">
        <v>133</v>
      </c>
      <c r="F116" s="122" t="s">
        <v>721</v>
      </c>
      <c r="G116" s="123" t="s">
        <v>722</v>
      </c>
      <c r="H116" s="124" t="s">
        <v>337</v>
      </c>
      <c r="I116" s="125" t="s">
        <v>132</v>
      </c>
      <c r="J116" s="128" t="s">
        <v>132</v>
      </c>
      <c r="K116" s="129">
        <v>3</v>
      </c>
      <c r="L116" s="130">
        <f t="shared" si="5"/>
        <v>3</v>
      </c>
      <c r="M116" s="143" t="s">
        <v>133</v>
      </c>
      <c r="N116" s="135">
        <f t="shared" si="6"/>
        <v>4</v>
      </c>
      <c r="O116" s="138">
        <f t="shared" si="7"/>
        <v>12</v>
      </c>
      <c r="P116" s="141">
        <f t="shared" si="8"/>
        <v>697</v>
      </c>
      <c r="Q116" s="142">
        <f t="shared" si="9"/>
        <v>836.4</v>
      </c>
      <c r="R116" s="258"/>
      <c r="U116" s="116"/>
      <c r="V116" s="118">
        <v>697</v>
      </c>
      <c r="W116" s="250"/>
    </row>
    <row r="117" spans="1:23" ht="15" customHeight="1">
      <c r="A117" s="119" t="s">
        <v>50</v>
      </c>
      <c r="B117" s="120" t="s">
        <v>521</v>
      </c>
      <c r="C117" s="144">
        <v>1000</v>
      </c>
      <c r="D117" s="144">
        <v>50</v>
      </c>
      <c r="E117" s="121">
        <v>140</v>
      </c>
      <c r="F117" s="122" t="s">
        <v>723</v>
      </c>
      <c r="G117" s="123" t="s">
        <v>724</v>
      </c>
      <c r="H117" s="124" t="s">
        <v>337</v>
      </c>
      <c r="I117" s="125"/>
      <c r="J117" s="128" t="s">
        <v>132</v>
      </c>
      <c r="K117" s="129">
        <v>3</v>
      </c>
      <c r="L117" s="130">
        <f t="shared" si="5"/>
        <v>3</v>
      </c>
      <c r="M117" s="145" t="s">
        <v>149</v>
      </c>
      <c r="N117" s="135">
        <f t="shared" si="6"/>
        <v>14</v>
      </c>
      <c r="O117" s="138">
        <f t="shared" si="7"/>
        <v>42</v>
      </c>
      <c r="P117" s="141">
        <f t="shared" si="8"/>
        <v>734</v>
      </c>
      <c r="Q117" s="142">
        <f t="shared" si="9"/>
        <v>880.8</v>
      </c>
      <c r="R117" s="258"/>
      <c r="U117" s="116"/>
      <c r="V117" s="118">
        <v>734</v>
      </c>
      <c r="W117" s="250"/>
    </row>
    <row r="118" spans="1:23" ht="15" customHeight="1">
      <c r="A118" s="119" t="s">
        <v>50</v>
      </c>
      <c r="B118" s="120" t="s">
        <v>521</v>
      </c>
      <c r="C118" s="144">
        <v>1000</v>
      </c>
      <c r="D118" s="144">
        <v>50</v>
      </c>
      <c r="E118" s="121">
        <v>159</v>
      </c>
      <c r="F118" s="122" t="s">
        <v>725</v>
      </c>
      <c r="G118" s="123" t="s">
        <v>726</v>
      </c>
      <c r="H118" s="124" t="s">
        <v>337</v>
      </c>
      <c r="I118" s="125" t="s">
        <v>132</v>
      </c>
      <c r="J118" s="128" t="s">
        <v>132</v>
      </c>
      <c r="K118" s="129">
        <v>3</v>
      </c>
      <c r="L118" s="130">
        <f t="shared" si="5"/>
        <v>3</v>
      </c>
      <c r="M118" s="143" t="s">
        <v>133</v>
      </c>
      <c r="N118" s="135">
        <f t="shared" si="6"/>
        <v>4</v>
      </c>
      <c r="O118" s="138">
        <f t="shared" si="7"/>
        <v>12</v>
      </c>
      <c r="P118" s="141">
        <f t="shared" si="8"/>
        <v>770</v>
      </c>
      <c r="Q118" s="142">
        <f t="shared" si="9"/>
        <v>924</v>
      </c>
      <c r="R118" s="258"/>
      <c r="U118" s="116"/>
      <c r="V118" s="118">
        <v>770</v>
      </c>
      <c r="W118" s="250"/>
    </row>
    <row r="119" spans="1:23" ht="15" customHeight="1">
      <c r="A119" s="119" t="s">
        <v>50</v>
      </c>
      <c r="B119" s="120" t="s">
        <v>521</v>
      </c>
      <c r="C119" s="144">
        <v>1000</v>
      </c>
      <c r="D119" s="144">
        <v>50</v>
      </c>
      <c r="E119" s="121">
        <v>169</v>
      </c>
      <c r="F119" s="122" t="s">
        <v>727</v>
      </c>
      <c r="G119" s="123" t="s">
        <v>728</v>
      </c>
      <c r="H119" s="124" t="s">
        <v>337</v>
      </c>
      <c r="I119" s="125" t="s">
        <v>132</v>
      </c>
      <c r="J119" s="128" t="s">
        <v>132</v>
      </c>
      <c r="K119" s="129">
        <v>3</v>
      </c>
      <c r="L119" s="130">
        <f t="shared" si="5"/>
        <v>3</v>
      </c>
      <c r="M119" s="145" t="s">
        <v>149</v>
      </c>
      <c r="N119" s="135">
        <f t="shared" si="6"/>
        <v>14</v>
      </c>
      <c r="O119" s="138">
        <f t="shared" si="7"/>
        <v>42</v>
      </c>
      <c r="P119" s="141">
        <f t="shared" si="8"/>
        <v>808.5</v>
      </c>
      <c r="Q119" s="142">
        <f t="shared" si="9"/>
        <v>970.2</v>
      </c>
      <c r="R119" s="258"/>
      <c r="U119" s="116"/>
      <c r="V119" s="118">
        <v>808.5</v>
      </c>
      <c r="W119" s="250"/>
    </row>
    <row r="120" spans="1:23" ht="15" customHeight="1">
      <c r="A120" s="119" t="s">
        <v>50</v>
      </c>
      <c r="B120" s="120" t="s">
        <v>521</v>
      </c>
      <c r="C120" s="144">
        <v>1000</v>
      </c>
      <c r="D120" s="144">
        <v>50</v>
      </c>
      <c r="E120" s="121">
        <v>194</v>
      </c>
      <c r="F120" s="122" t="s">
        <v>729</v>
      </c>
      <c r="G120" s="123" t="s">
        <v>730</v>
      </c>
      <c r="H120" s="124" t="s">
        <v>337</v>
      </c>
      <c r="I120" s="125"/>
      <c r="J120" s="128" t="s">
        <v>132</v>
      </c>
      <c r="K120" s="129">
        <v>3</v>
      </c>
      <c r="L120" s="130">
        <f t="shared" si="5"/>
        <v>3</v>
      </c>
      <c r="M120" s="145" t="s">
        <v>149</v>
      </c>
      <c r="N120" s="135">
        <f t="shared" si="6"/>
        <v>14</v>
      </c>
      <c r="O120" s="138">
        <f t="shared" si="7"/>
        <v>42</v>
      </c>
      <c r="P120" s="141">
        <f t="shared" si="8"/>
        <v>917</v>
      </c>
      <c r="Q120" s="142">
        <f t="shared" si="9"/>
        <v>1100.4000000000001</v>
      </c>
      <c r="R120" s="258"/>
      <c r="U120" s="116"/>
      <c r="V120" s="118">
        <v>917</v>
      </c>
      <c r="W120" s="250"/>
    </row>
    <row r="121" spans="1:23" ht="15" customHeight="1">
      <c r="A121" s="119" t="s">
        <v>50</v>
      </c>
      <c r="B121" s="120" t="s">
        <v>521</v>
      </c>
      <c r="C121" s="144">
        <v>1000</v>
      </c>
      <c r="D121" s="144">
        <v>50</v>
      </c>
      <c r="E121" s="121">
        <v>205</v>
      </c>
      <c r="F121" s="122" t="s">
        <v>731</v>
      </c>
      <c r="G121" s="123" t="s">
        <v>732</v>
      </c>
      <c r="H121" s="124" t="s">
        <v>337</v>
      </c>
      <c r="I121" s="125"/>
      <c r="J121" s="128" t="s">
        <v>132</v>
      </c>
      <c r="K121" s="129">
        <v>2</v>
      </c>
      <c r="L121" s="130">
        <f t="shared" si="5"/>
        <v>2</v>
      </c>
      <c r="M121" s="145" t="s">
        <v>149</v>
      </c>
      <c r="N121" s="135">
        <f t="shared" si="6"/>
        <v>20</v>
      </c>
      <c r="O121" s="138">
        <f t="shared" si="7"/>
        <v>40</v>
      </c>
      <c r="P121" s="141">
        <f t="shared" si="8"/>
        <v>950.5</v>
      </c>
      <c r="Q121" s="142">
        <f t="shared" si="9"/>
        <v>1140.5999999999999</v>
      </c>
      <c r="R121" s="258"/>
      <c r="U121" s="116"/>
      <c r="V121" s="118">
        <v>950.5</v>
      </c>
      <c r="W121" s="250"/>
    </row>
    <row r="122" spans="1:23" ht="15" customHeight="1">
      <c r="A122" s="119" t="s">
        <v>50</v>
      </c>
      <c r="B122" s="120" t="s">
        <v>521</v>
      </c>
      <c r="C122" s="144">
        <v>1000</v>
      </c>
      <c r="D122" s="144">
        <v>50</v>
      </c>
      <c r="E122" s="121">
        <v>219</v>
      </c>
      <c r="F122" s="122" t="s">
        <v>733</v>
      </c>
      <c r="G122" s="123" t="s">
        <v>734</v>
      </c>
      <c r="H122" s="124" t="s">
        <v>337</v>
      </c>
      <c r="I122" s="125" t="s">
        <v>132</v>
      </c>
      <c r="J122" s="128" t="s">
        <v>132</v>
      </c>
      <c r="K122" s="129">
        <v>2</v>
      </c>
      <c r="L122" s="130">
        <f t="shared" si="5"/>
        <v>2</v>
      </c>
      <c r="M122" s="145" t="s">
        <v>149</v>
      </c>
      <c r="N122" s="135">
        <f t="shared" si="6"/>
        <v>20</v>
      </c>
      <c r="O122" s="138">
        <f t="shared" si="7"/>
        <v>40</v>
      </c>
      <c r="P122" s="141">
        <f t="shared" si="8"/>
        <v>1019</v>
      </c>
      <c r="Q122" s="142">
        <f t="shared" si="9"/>
        <v>1222.8</v>
      </c>
      <c r="R122" s="258"/>
      <c r="U122" s="116"/>
      <c r="V122" s="118">
        <v>1019</v>
      </c>
      <c r="W122" s="250"/>
    </row>
    <row r="123" spans="1:23" ht="15" customHeight="1">
      <c r="A123" s="119" t="s">
        <v>50</v>
      </c>
      <c r="B123" s="120" t="s">
        <v>521</v>
      </c>
      <c r="C123" s="144">
        <v>1000</v>
      </c>
      <c r="D123" s="144">
        <v>50</v>
      </c>
      <c r="E123" s="121">
        <v>245</v>
      </c>
      <c r="F123" s="122" t="s">
        <v>735</v>
      </c>
      <c r="G123" s="123" t="s">
        <v>736</v>
      </c>
      <c r="H123" s="124" t="s">
        <v>337</v>
      </c>
      <c r="I123" s="125"/>
      <c r="J123" s="128" t="s">
        <v>132</v>
      </c>
      <c r="K123" s="129">
        <v>2</v>
      </c>
      <c r="L123" s="130">
        <f t="shared" si="5"/>
        <v>2</v>
      </c>
      <c r="M123" s="145" t="s">
        <v>149</v>
      </c>
      <c r="N123" s="135">
        <f t="shared" si="6"/>
        <v>20</v>
      </c>
      <c r="O123" s="138">
        <f t="shared" si="7"/>
        <v>40</v>
      </c>
      <c r="P123" s="141">
        <f t="shared" si="8"/>
        <v>1259</v>
      </c>
      <c r="Q123" s="142">
        <f t="shared" si="9"/>
        <v>1510.8</v>
      </c>
      <c r="R123" s="258"/>
      <c r="U123" s="116"/>
      <c r="V123" s="118">
        <v>1259</v>
      </c>
      <c r="W123" s="250"/>
    </row>
    <row r="124" spans="1:23" ht="15" customHeight="1">
      <c r="A124" s="119" t="s">
        <v>50</v>
      </c>
      <c r="B124" s="120" t="s">
        <v>521</v>
      </c>
      <c r="C124" s="144">
        <v>1000</v>
      </c>
      <c r="D124" s="121">
        <v>60</v>
      </c>
      <c r="E124" s="121">
        <v>18</v>
      </c>
      <c r="F124" s="122" t="s">
        <v>737</v>
      </c>
      <c r="G124" s="123" t="s">
        <v>738</v>
      </c>
      <c r="H124" s="124" t="s">
        <v>337</v>
      </c>
      <c r="I124" s="125" t="s">
        <v>132</v>
      </c>
      <c r="J124" s="128"/>
      <c r="K124" s="129">
        <v>7</v>
      </c>
      <c r="L124" s="130">
        <f t="shared" si="5"/>
        <v>7</v>
      </c>
      <c r="M124" s="145" t="s">
        <v>149</v>
      </c>
      <c r="N124" s="135">
        <f t="shared" si="6"/>
        <v>6</v>
      </c>
      <c r="O124" s="138">
        <f t="shared" si="7"/>
        <v>42</v>
      </c>
      <c r="P124" s="141">
        <f t="shared" si="8"/>
        <v>346.5</v>
      </c>
      <c r="Q124" s="142">
        <f t="shared" si="9"/>
        <v>415.8</v>
      </c>
      <c r="R124" s="258"/>
      <c r="U124" s="116"/>
      <c r="V124" s="118">
        <v>346.5</v>
      </c>
      <c r="W124" s="250"/>
    </row>
    <row r="125" spans="1:23" ht="15" customHeight="1">
      <c r="A125" s="119" t="s">
        <v>50</v>
      </c>
      <c r="B125" s="120" t="s">
        <v>521</v>
      </c>
      <c r="C125" s="144">
        <v>1000</v>
      </c>
      <c r="D125" s="144">
        <v>60</v>
      </c>
      <c r="E125" s="121">
        <v>21</v>
      </c>
      <c r="F125" s="122" t="s">
        <v>739</v>
      </c>
      <c r="G125" s="123" t="s">
        <v>740</v>
      </c>
      <c r="H125" s="124" t="s">
        <v>337</v>
      </c>
      <c r="I125" s="125" t="s">
        <v>132</v>
      </c>
      <c r="J125" s="128" t="s">
        <v>132</v>
      </c>
      <c r="K125" s="129">
        <v>7</v>
      </c>
      <c r="L125" s="130">
        <f t="shared" si="5"/>
        <v>7</v>
      </c>
      <c r="M125" s="145" t="s">
        <v>149</v>
      </c>
      <c r="N125" s="135">
        <f t="shared" si="6"/>
        <v>6</v>
      </c>
      <c r="O125" s="138">
        <f t="shared" si="7"/>
        <v>42</v>
      </c>
      <c r="P125" s="141">
        <f t="shared" si="8"/>
        <v>356.5</v>
      </c>
      <c r="Q125" s="142">
        <f t="shared" si="9"/>
        <v>427.8</v>
      </c>
      <c r="R125" s="258"/>
      <c r="U125" s="116"/>
      <c r="V125" s="118">
        <v>356.5</v>
      </c>
      <c r="W125" s="250"/>
    </row>
    <row r="126" spans="1:23" ht="15" customHeight="1">
      <c r="A126" s="119" t="s">
        <v>50</v>
      </c>
      <c r="B126" s="120" t="s">
        <v>521</v>
      </c>
      <c r="C126" s="144">
        <v>1000</v>
      </c>
      <c r="D126" s="144">
        <v>60</v>
      </c>
      <c r="E126" s="121">
        <v>25</v>
      </c>
      <c r="F126" s="122" t="s">
        <v>741</v>
      </c>
      <c r="G126" s="123" t="s">
        <v>742</v>
      </c>
      <c r="H126" s="124" t="s">
        <v>337</v>
      </c>
      <c r="I126" s="125" t="s">
        <v>132</v>
      </c>
      <c r="J126" s="128"/>
      <c r="K126" s="129">
        <v>7</v>
      </c>
      <c r="L126" s="130">
        <f t="shared" si="5"/>
        <v>7</v>
      </c>
      <c r="M126" s="145" t="s">
        <v>149</v>
      </c>
      <c r="N126" s="135">
        <f t="shared" si="6"/>
        <v>6</v>
      </c>
      <c r="O126" s="138">
        <f t="shared" si="7"/>
        <v>42</v>
      </c>
      <c r="P126" s="141">
        <f t="shared" si="8"/>
        <v>399.5</v>
      </c>
      <c r="Q126" s="142">
        <f t="shared" si="9"/>
        <v>479.4</v>
      </c>
      <c r="R126" s="258"/>
      <c r="U126" s="116"/>
      <c r="V126" s="118">
        <v>399.5</v>
      </c>
      <c r="W126" s="250"/>
    </row>
    <row r="127" spans="1:23" ht="15" customHeight="1">
      <c r="A127" s="119" t="s">
        <v>50</v>
      </c>
      <c r="B127" s="120" t="s">
        <v>521</v>
      </c>
      <c r="C127" s="144">
        <v>1000</v>
      </c>
      <c r="D127" s="144">
        <v>60</v>
      </c>
      <c r="E127" s="121">
        <v>28</v>
      </c>
      <c r="F127" s="122" t="s">
        <v>743</v>
      </c>
      <c r="G127" s="123" t="s">
        <v>744</v>
      </c>
      <c r="H127" s="124" t="s">
        <v>337</v>
      </c>
      <c r="I127" s="125" t="s">
        <v>132</v>
      </c>
      <c r="J127" s="128" t="s">
        <v>132</v>
      </c>
      <c r="K127" s="129">
        <v>6</v>
      </c>
      <c r="L127" s="130">
        <f t="shared" si="5"/>
        <v>6</v>
      </c>
      <c r="M127" s="145" t="s">
        <v>149</v>
      </c>
      <c r="N127" s="135">
        <f t="shared" si="6"/>
        <v>7</v>
      </c>
      <c r="O127" s="138">
        <f t="shared" si="7"/>
        <v>42</v>
      </c>
      <c r="P127" s="141">
        <f t="shared" si="8"/>
        <v>417</v>
      </c>
      <c r="Q127" s="142">
        <f t="shared" si="9"/>
        <v>500.4</v>
      </c>
      <c r="R127" s="258"/>
      <c r="U127" s="116"/>
      <c r="V127" s="118">
        <v>417</v>
      </c>
      <c r="W127" s="250"/>
    </row>
    <row r="128" spans="1:23" ht="15" customHeight="1">
      <c r="A128" s="119" t="s">
        <v>50</v>
      </c>
      <c r="B128" s="120" t="s">
        <v>521</v>
      </c>
      <c r="C128" s="144">
        <v>1000</v>
      </c>
      <c r="D128" s="144">
        <v>60</v>
      </c>
      <c r="E128" s="121">
        <v>32</v>
      </c>
      <c r="F128" s="122" t="s">
        <v>745</v>
      </c>
      <c r="G128" s="123" t="s">
        <v>746</v>
      </c>
      <c r="H128" s="124" t="s">
        <v>337</v>
      </c>
      <c r="I128" s="125" t="s">
        <v>132</v>
      </c>
      <c r="J128" s="128"/>
      <c r="K128" s="129">
        <v>6</v>
      </c>
      <c r="L128" s="130">
        <f t="shared" si="5"/>
        <v>6</v>
      </c>
      <c r="M128" s="145" t="s">
        <v>149</v>
      </c>
      <c r="N128" s="135">
        <f t="shared" si="6"/>
        <v>7</v>
      </c>
      <c r="O128" s="138">
        <f t="shared" si="7"/>
        <v>42</v>
      </c>
      <c r="P128" s="141">
        <f t="shared" si="8"/>
        <v>438.5</v>
      </c>
      <c r="Q128" s="142">
        <f t="shared" si="9"/>
        <v>526.20000000000005</v>
      </c>
      <c r="R128" s="258"/>
      <c r="U128" s="116"/>
      <c r="V128" s="118">
        <v>438.5</v>
      </c>
      <c r="W128" s="250"/>
    </row>
    <row r="129" spans="1:23" ht="15" customHeight="1">
      <c r="A129" s="119" t="s">
        <v>50</v>
      </c>
      <c r="B129" s="120" t="s">
        <v>521</v>
      </c>
      <c r="C129" s="144">
        <v>1000</v>
      </c>
      <c r="D129" s="144">
        <v>60</v>
      </c>
      <c r="E129" s="121">
        <v>35</v>
      </c>
      <c r="F129" s="122" t="s">
        <v>747</v>
      </c>
      <c r="G129" s="123" t="s">
        <v>748</v>
      </c>
      <c r="H129" s="124" t="s">
        <v>337</v>
      </c>
      <c r="I129" s="125" t="s">
        <v>132</v>
      </c>
      <c r="J129" s="128" t="s">
        <v>132</v>
      </c>
      <c r="K129" s="129">
        <v>6</v>
      </c>
      <c r="L129" s="130">
        <f t="shared" si="5"/>
        <v>6</v>
      </c>
      <c r="M129" s="145" t="s">
        <v>149</v>
      </c>
      <c r="N129" s="135">
        <f t="shared" si="6"/>
        <v>7</v>
      </c>
      <c r="O129" s="138">
        <f t="shared" si="7"/>
        <v>42</v>
      </c>
      <c r="P129" s="141">
        <f t="shared" si="8"/>
        <v>462.5</v>
      </c>
      <c r="Q129" s="142">
        <f t="shared" si="9"/>
        <v>555</v>
      </c>
      <c r="R129" s="258"/>
      <c r="U129" s="116"/>
      <c r="V129" s="118">
        <v>462.5</v>
      </c>
      <c r="W129" s="250"/>
    </row>
    <row r="130" spans="1:23" ht="15" customHeight="1">
      <c r="A130" s="119" t="s">
        <v>50</v>
      </c>
      <c r="B130" s="120" t="s">
        <v>521</v>
      </c>
      <c r="C130" s="144">
        <v>1000</v>
      </c>
      <c r="D130" s="144">
        <v>60</v>
      </c>
      <c r="E130" s="121">
        <v>38</v>
      </c>
      <c r="F130" s="122" t="s">
        <v>749</v>
      </c>
      <c r="G130" s="123" t="s">
        <v>750</v>
      </c>
      <c r="H130" s="124" t="s">
        <v>337</v>
      </c>
      <c r="I130" s="125" t="s">
        <v>132</v>
      </c>
      <c r="J130" s="128"/>
      <c r="K130" s="129">
        <v>6</v>
      </c>
      <c r="L130" s="130">
        <f t="shared" si="5"/>
        <v>6</v>
      </c>
      <c r="M130" s="145" t="s">
        <v>149</v>
      </c>
      <c r="N130" s="135">
        <f t="shared" si="6"/>
        <v>7</v>
      </c>
      <c r="O130" s="138">
        <f t="shared" si="7"/>
        <v>42</v>
      </c>
      <c r="P130" s="141">
        <f t="shared" si="8"/>
        <v>519</v>
      </c>
      <c r="Q130" s="142">
        <f t="shared" si="9"/>
        <v>622.79999999999995</v>
      </c>
      <c r="R130" s="258"/>
      <c r="U130" s="116"/>
      <c r="V130" s="118">
        <v>519</v>
      </c>
      <c r="W130" s="250"/>
    </row>
    <row r="131" spans="1:23" ht="15" customHeight="1">
      <c r="A131" s="119" t="s">
        <v>50</v>
      </c>
      <c r="B131" s="120" t="s">
        <v>521</v>
      </c>
      <c r="C131" s="144">
        <v>1000</v>
      </c>
      <c r="D131" s="144">
        <v>60</v>
      </c>
      <c r="E131" s="121">
        <v>42</v>
      </c>
      <c r="F131" s="122" t="s">
        <v>751</v>
      </c>
      <c r="G131" s="123" t="s">
        <v>752</v>
      </c>
      <c r="H131" s="124" t="s">
        <v>337</v>
      </c>
      <c r="I131" s="125"/>
      <c r="J131" s="128" t="s">
        <v>132</v>
      </c>
      <c r="K131" s="129">
        <v>5</v>
      </c>
      <c r="L131" s="130">
        <f t="shared" si="5"/>
        <v>5</v>
      </c>
      <c r="M131" s="145" t="s">
        <v>149</v>
      </c>
      <c r="N131" s="135">
        <f t="shared" si="6"/>
        <v>8</v>
      </c>
      <c r="O131" s="138">
        <f t="shared" si="7"/>
        <v>40</v>
      </c>
      <c r="P131" s="141">
        <f t="shared" si="8"/>
        <v>547</v>
      </c>
      <c r="Q131" s="142">
        <f t="shared" si="9"/>
        <v>656.4</v>
      </c>
      <c r="R131" s="258"/>
      <c r="U131" s="116"/>
      <c r="V131" s="118">
        <v>547</v>
      </c>
      <c r="W131" s="250"/>
    </row>
    <row r="132" spans="1:23" ht="15" customHeight="1">
      <c r="A132" s="119" t="s">
        <v>50</v>
      </c>
      <c r="B132" s="120" t="s">
        <v>521</v>
      </c>
      <c r="C132" s="144">
        <v>1000</v>
      </c>
      <c r="D132" s="144">
        <v>60</v>
      </c>
      <c r="E132" s="121">
        <v>45</v>
      </c>
      <c r="F132" s="122" t="s">
        <v>753</v>
      </c>
      <c r="G132" s="123" t="s">
        <v>754</v>
      </c>
      <c r="H132" s="124" t="s">
        <v>337</v>
      </c>
      <c r="I132" s="125"/>
      <c r="J132" s="128" t="s">
        <v>132</v>
      </c>
      <c r="K132" s="129">
        <v>5</v>
      </c>
      <c r="L132" s="130">
        <f t="shared" si="5"/>
        <v>5</v>
      </c>
      <c r="M132" s="145" t="s">
        <v>149</v>
      </c>
      <c r="N132" s="135">
        <f t="shared" si="6"/>
        <v>8</v>
      </c>
      <c r="O132" s="138">
        <f t="shared" si="7"/>
        <v>40</v>
      </c>
      <c r="P132" s="141">
        <f t="shared" si="8"/>
        <v>573</v>
      </c>
      <c r="Q132" s="142">
        <f t="shared" si="9"/>
        <v>687.6</v>
      </c>
      <c r="R132" s="258"/>
      <c r="U132" s="116"/>
      <c r="V132" s="118">
        <v>573</v>
      </c>
      <c r="W132" s="250"/>
    </row>
    <row r="133" spans="1:23" ht="15" customHeight="1">
      <c r="A133" s="119" t="s">
        <v>50</v>
      </c>
      <c r="B133" s="120" t="s">
        <v>521</v>
      </c>
      <c r="C133" s="144">
        <v>1000</v>
      </c>
      <c r="D133" s="144">
        <v>60</v>
      </c>
      <c r="E133" s="121">
        <v>48</v>
      </c>
      <c r="F133" s="122" t="s">
        <v>755</v>
      </c>
      <c r="G133" s="123" t="s">
        <v>756</v>
      </c>
      <c r="H133" s="124" t="s">
        <v>337</v>
      </c>
      <c r="I133" s="125"/>
      <c r="J133" s="128" t="s">
        <v>132</v>
      </c>
      <c r="K133" s="129">
        <v>5</v>
      </c>
      <c r="L133" s="130">
        <f t="shared" si="5"/>
        <v>5</v>
      </c>
      <c r="M133" s="145" t="s">
        <v>149</v>
      </c>
      <c r="N133" s="135">
        <f t="shared" si="6"/>
        <v>8</v>
      </c>
      <c r="O133" s="138">
        <f t="shared" si="7"/>
        <v>40</v>
      </c>
      <c r="P133" s="141">
        <f t="shared" si="8"/>
        <v>607.5</v>
      </c>
      <c r="Q133" s="142">
        <f t="shared" si="9"/>
        <v>729</v>
      </c>
      <c r="R133" s="258"/>
      <c r="U133" s="116"/>
      <c r="V133" s="118">
        <v>607.5</v>
      </c>
      <c r="W133" s="250"/>
    </row>
    <row r="134" spans="1:23" ht="15" customHeight="1">
      <c r="A134" s="119" t="s">
        <v>50</v>
      </c>
      <c r="B134" s="120" t="s">
        <v>521</v>
      </c>
      <c r="C134" s="144">
        <v>1000</v>
      </c>
      <c r="D134" s="144">
        <v>60</v>
      </c>
      <c r="E134" s="121">
        <v>57</v>
      </c>
      <c r="F134" s="122" t="s">
        <v>757</v>
      </c>
      <c r="G134" s="123" t="s">
        <v>758</v>
      </c>
      <c r="H134" s="124" t="s">
        <v>337</v>
      </c>
      <c r="I134" s="125" t="s">
        <v>132</v>
      </c>
      <c r="J134" s="128" t="s">
        <v>132</v>
      </c>
      <c r="K134" s="129">
        <v>5</v>
      </c>
      <c r="L134" s="130">
        <f t="shared" si="5"/>
        <v>5</v>
      </c>
      <c r="M134" s="143" t="s">
        <v>133</v>
      </c>
      <c r="N134" s="135">
        <f t="shared" si="6"/>
        <v>2</v>
      </c>
      <c r="O134" s="138">
        <f t="shared" si="7"/>
        <v>10</v>
      </c>
      <c r="P134" s="141">
        <f t="shared" ref="P134:P196" si="10">ROUND(V134*(1-$Q$12),2)</f>
        <v>640</v>
      </c>
      <c r="Q134" s="142">
        <f t="shared" ref="Q134:Q196" si="11">ROUND(P134*1.2,2)</f>
        <v>768</v>
      </c>
      <c r="R134" s="258"/>
      <c r="U134" s="116"/>
      <c r="V134" s="118">
        <v>640</v>
      </c>
      <c r="W134" s="250"/>
    </row>
    <row r="135" spans="1:23" ht="15" customHeight="1">
      <c r="A135" s="119" t="s">
        <v>50</v>
      </c>
      <c r="B135" s="120" t="s">
        <v>521</v>
      </c>
      <c r="C135" s="144">
        <v>1000</v>
      </c>
      <c r="D135" s="144">
        <v>60</v>
      </c>
      <c r="E135" s="121">
        <v>60</v>
      </c>
      <c r="F135" s="122" t="s">
        <v>759</v>
      </c>
      <c r="G135" s="123" t="s">
        <v>760</v>
      </c>
      <c r="H135" s="124" t="s">
        <v>337</v>
      </c>
      <c r="I135" s="125" t="s">
        <v>132</v>
      </c>
      <c r="J135" s="128" t="s">
        <v>132</v>
      </c>
      <c r="K135" s="129">
        <v>5</v>
      </c>
      <c r="L135" s="130">
        <f t="shared" si="5"/>
        <v>5</v>
      </c>
      <c r="M135" s="145" t="s">
        <v>149</v>
      </c>
      <c r="N135" s="135">
        <f t="shared" si="6"/>
        <v>8</v>
      </c>
      <c r="O135" s="138">
        <f t="shared" si="7"/>
        <v>40</v>
      </c>
      <c r="P135" s="141">
        <f t="shared" si="10"/>
        <v>643</v>
      </c>
      <c r="Q135" s="142">
        <f t="shared" si="11"/>
        <v>771.6</v>
      </c>
      <c r="R135" s="258"/>
      <c r="U135" s="116"/>
      <c r="V135" s="118">
        <v>643</v>
      </c>
      <c r="W135" s="250"/>
    </row>
    <row r="136" spans="1:23" ht="15" customHeight="1">
      <c r="A136" s="119" t="s">
        <v>50</v>
      </c>
      <c r="B136" s="120" t="s">
        <v>521</v>
      </c>
      <c r="C136" s="144">
        <v>1000</v>
      </c>
      <c r="D136" s="144">
        <v>60</v>
      </c>
      <c r="E136" s="121">
        <v>70</v>
      </c>
      <c r="F136" s="122" t="s">
        <v>761</v>
      </c>
      <c r="G136" s="123" t="s">
        <v>762</v>
      </c>
      <c r="H136" s="124" t="s">
        <v>337</v>
      </c>
      <c r="I136" s="125" t="s">
        <v>132</v>
      </c>
      <c r="J136" s="128" t="s">
        <v>132</v>
      </c>
      <c r="K136" s="129">
        <v>5</v>
      </c>
      <c r="L136" s="130">
        <f t="shared" si="5"/>
        <v>5</v>
      </c>
      <c r="M136" s="145" t="s">
        <v>149</v>
      </c>
      <c r="N136" s="135">
        <f t="shared" si="6"/>
        <v>8</v>
      </c>
      <c r="O136" s="138">
        <f t="shared" si="7"/>
        <v>40</v>
      </c>
      <c r="P136" s="141">
        <f t="shared" si="10"/>
        <v>685</v>
      </c>
      <c r="Q136" s="142">
        <f t="shared" si="11"/>
        <v>822</v>
      </c>
      <c r="R136" s="258"/>
      <c r="U136" s="116"/>
      <c r="V136" s="118">
        <v>685</v>
      </c>
      <c r="W136" s="250"/>
    </row>
    <row r="137" spans="1:23" ht="15" customHeight="1">
      <c r="A137" s="119" t="s">
        <v>50</v>
      </c>
      <c r="B137" s="120" t="s">
        <v>521</v>
      </c>
      <c r="C137" s="144">
        <v>1000</v>
      </c>
      <c r="D137" s="144">
        <v>60</v>
      </c>
      <c r="E137" s="121">
        <v>76</v>
      </c>
      <c r="F137" s="122" t="s">
        <v>763</v>
      </c>
      <c r="G137" s="123" t="s">
        <v>764</v>
      </c>
      <c r="H137" s="124" t="s">
        <v>337</v>
      </c>
      <c r="I137" s="125" t="s">
        <v>132</v>
      </c>
      <c r="J137" s="128" t="s">
        <v>132</v>
      </c>
      <c r="K137" s="129">
        <v>4</v>
      </c>
      <c r="L137" s="130">
        <f t="shared" si="5"/>
        <v>4</v>
      </c>
      <c r="M137" s="263" t="s">
        <v>149</v>
      </c>
      <c r="N137" s="135">
        <f t="shared" si="6"/>
        <v>10</v>
      </c>
      <c r="O137" s="138">
        <f t="shared" si="7"/>
        <v>40</v>
      </c>
      <c r="P137" s="141">
        <f t="shared" si="10"/>
        <v>699.5</v>
      </c>
      <c r="Q137" s="142">
        <f t="shared" si="11"/>
        <v>839.4</v>
      </c>
      <c r="R137" s="258"/>
      <c r="U137" s="116"/>
      <c r="V137" s="118">
        <v>699.5</v>
      </c>
      <c r="W137" s="250"/>
    </row>
    <row r="138" spans="1:23" ht="15" customHeight="1">
      <c r="A138" s="119" t="s">
        <v>50</v>
      </c>
      <c r="B138" s="120" t="s">
        <v>521</v>
      </c>
      <c r="C138" s="144">
        <v>1000</v>
      </c>
      <c r="D138" s="144">
        <v>60</v>
      </c>
      <c r="E138" s="121">
        <v>83</v>
      </c>
      <c r="F138" s="122" t="s">
        <v>765</v>
      </c>
      <c r="G138" s="123" t="s">
        <v>766</v>
      </c>
      <c r="H138" s="124" t="s">
        <v>337</v>
      </c>
      <c r="I138" s="125"/>
      <c r="J138" s="128" t="s">
        <v>132</v>
      </c>
      <c r="K138" s="129">
        <v>4</v>
      </c>
      <c r="L138" s="130">
        <f t="shared" si="5"/>
        <v>4</v>
      </c>
      <c r="M138" s="145" t="s">
        <v>149</v>
      </c>
      <c r="N138" s="135">
        <f t="shared" si="6"/>
        <v>10</v>
      </c>
      <c r="O138" s="138">
        <f t="shared" si="7"/>
        <v>40</v>
      </c>
      <c r="P138" s="141">
        <f t="shared" si="10"/>
        <v>704.5</v>
      </c>
      <c r="Q138" s="142">
        <f t="shared" si="11"/>
        <v>845.4</v>
      </c>
      <c r="R138" s="258"/>
      <c r="U138" s="116"/>
      <c r="V138" s="118">
        <v>704.5</v>
      </c>
      <c r="W138" s="250"/>
    </row>
    <row r="139" spans="1:23" ht="15" customHeight="1">
      <c r="A139" s="119" t="s">
        <v>50</v>
      </c>
      <c r="B139" s="120" t="s">
        <v>521</v>
      </c>
      <c r="C139" s="144">
        <v>1000</v>
      </c>
      <c r="D139" s="144">
        <v>60</v>
      </c>
      <c r="E139" s="121">
        <v>89</v>
      </c>
      <c r="F139" s="122" t="s">
        <v>767</v>
      </c>
      <c r="G139" s="123" t="s">
        <v>768</v>
      </c>
      <c r="H139" s="124" t="s">
        <v>337</v>
      </c>
      <c r="I139" s="125" t="s">
        <v>132</v>
      </c>
      <c r="J139" s="128" t="s">
        <v>132</v>
      </c>
      <c r="K139" s="129">
        <v>4</v>
      </c>
      <c r="L139" s="130">
        <f t="shared" si="5"/>
        <v>4</v>
      </c>
      <c r="M139" s="143" t="s">
        <v>133</v>
      </c>
      <c r="N139" s="135">
        <f t="shared" si="6"/>
        <v>3</v>
      </c>
      <c r="O139" s="138">
        <f t="shared" si="7"/>
        <v>12</v>
      </c>
      <c r="P139" s="141">
        <f t="shared" si="10"/>
        <v>715</v>
      </c>
      <c r="Q139" s="142">
        <f t="shared" si="11"/>
        <v>858</v>
      </c>
      <c r="R139" s="258"/>
      <c r="U139" s="116"/>
      <c r="V139" s="118">
        <v>715</v>
      </c>
      <c r="W139" s="250"/>
    </row>
    <row r="140" spans="1:23" ht="15" customHeight="1">
      <c r="A140" s="119" t="s">
        <v>50</v>
      </c>
      <c r="B140" s="120" t="s">
        <v>521</v>
      </c>
      <c r="C140" s="144">
        <v>1000</v>
      </c>
      <c r="D140" s="144">
        <v>60</v>
      </c>
      <c r="E140" s="121">
        <v>102</v>
      </c>
      <c r="F140" s="122" t="s">
        <v>769</v>
      </c>
      <c r="G140" s="123" t="s">
        <v>770</v>
      </c>
      <c r="H140" s="124" t="s">
        <v>337</v>
      </c>
      <c r="I140" s="125"/>
      <c r="J140" s="128" t="s">
        <v>132</v>
      </c>
      <c r="K140" s="129">
        <v>4</v>
      </c>
      <c r="L140" s="130">
        <f t="shared" si="5"/>
        <v>4</v>
      </c>
      <c r="M140" s="145" t="s">
        <v>149</v>
      </c>
      <c r="N140" s="135">
        <f t="shared" si="6"/>
        <v>10</v>
      </c>
      <c r="O140" s="138">
        <f t="shared" si="7"/>
        <v>40</v>
      </c>
      <c r="P140" s="141">
        <f t="shared" si="10"/>
        <v>735.5</v>
      </c>
      <c r="Q140" s="142">
        <f t="shared" si="11"/>
        <v>882.6</v>
      </c>
      <c r="R140" s="258"/>
      <c r="U140" s="116"/>
      <c r="V140" s="118">
        <v>735.5</v>
      </c>
      <c r="W140" s="250"/>
    </row>
    <row r="141" spans="1:23" ht="15" customHeight="1">
      <c r="A141" s="119" t="s">
        <v>50</v>
      </c>
      <c r="B141" s="120" t="s">
        <v>521</v>
      </c>
      <c r="C141" s="144">
        <v>1000</v>
      </c>
      <c r="D141" s="144">
        <v>60</v>
      </c>
      <c r="E141" s="121">
        <v>108</v>
      </c>
      <c r="F141" s="122" t="s">
        <v>771</v>
      </c>
      <c r="G141" s="123" t="s">
        <v>772</v>
      </c>
      <c r="H141" s="124" t="s">
        <v>337</v>
      </c>
      <c r="I141" s="125" t="s">
        <v>132</v>
      </c>
      <c r="J141" s="128" t="s">
        <v>132</v>
      </c>
      <c r="K141" s="129">
        <v>4</v>
      </c>
      <c r="L141" s="130">
        <f t="shared" si="5"/>
        <v>4</v>
      </c>
      <c r="M141" s="143" t="s">
        <v>133</v>
      </c>
      <c r="N141" s="135">
        <f t="shared" si="6"/>
        <v>3</v>
      </c>
      <c r="O141" s="138">
        <f t="shared" si="7"/>
        <v>12</v>
      </c>
      <c r="P141" s="141">
        <f t="shared" si="10"/>
        <v>755.5</v>
      </c>
      <c r="Q141" s="142">
        <f t="shared" si="11"/>
        <v>906.6</v>
      </c>
      <c r="R141" s="258"/>
      <c r="U141" s="116"/>
      <c r="V141" s="118">
        <v>755.5</v>
      </c>
      <c r="W141" s="250"/>
    </row>
    <row r="142" spans="1:23" ht="15" customHeight="1">
      <c r="A142" s="119" t="s">
        <v>50</v>
      </c>
      <c r="B142" s="120" t="s">
        <v>521</v>
      </c>
      <c r="C142" s="144">
        <v>1000</v>
      </c>
      <c r="D142" s="144">
        <v>60</v>
      </c>
      <c r="E142" s="121">
        <v>114</v>
      </c>
      <c r="F142" s="122" t="s">
        <v>773</v>
      </c>
      <c r="G142" s="123" t="s">
        <v>774</v>
      </c>
      <c r="H142" s="124" t="s">
        <v>337</v>
      </c>
      <c r="I142" s="125" t="s">
        <v>132</v>
      </c>
      <c r="J142" s="128" t="s">
        <v>132</v>
      </c>
      <c r="K142" s="129">
        <v>3</v>
      </c>
      <c r="L142" s="130">
        <f t="shared" si="5"/>
        <v>3</v>
      </c>
      <c r="M142" s="145" t="s">
        <v>149</v>
      </c>
      <c r="N142" s="135">
        <f t="shared" si="6"/>
        <v>14</v>
      </c>
      <c r="O142" s="138">
        <f t="shared" si="7"/>
        <v>42</v>
      </c>
      <c r="P142" s="141">
        <f t="shared" si="10"/>
        <v>784.5</v>
      </c>
      <c r="Q142" s="142">
        <f t="shared" si="11"/>
        <v>941.4</v>
      </c>
      <c r="R142" s="258"/>
      <c r="U142" s="116"/>
      <c r="V142" s="118">
        <v>784.5</v>
      </c>
      <c r="W142" s="250"/>
    </row>
    <row r="143" spans="1:23" ht="15" customHeight="1">
      <c r="A143" s="119" t="s">
        <v>50</v>
      </c>
      <c r="B143" s="120" t="s">
        <v>521</v>
      </c>
      <c r="C143" s="144">
        <v>1000</v>
      </c>
      <c r="D143" s="144">
        <v>60</v>
      </c>
      <c r="E143" s="121">
        <v>133</v>
      </c>
      <c r="F143" s="122" t="s">
        <v>775</v>
      </c>
      <c r="G143" s="123" t="s">
        <v>776</v>
      </c>
      <c r="H143" s="124" t="s">
        <v>337</v>
      </c>
      <c r="I143" s="125" t="s">
        <v>132</v>
      </c>
      <c r="J143" s="128" t="s">
        <v>132</v>
      </c>
      <c r="K143" s="129">
        <v>3</v>
      </c>
      <c r="L143" s="130">
        <f t="shared" si="5"/>
        <v>3</v>
      </c>
      <c r="M143" s="145" t="s">
        <v>149</v>
      </c>
      <c r="N143" s="135">
        <f t="shared" si="6"/>
        <v>14</v>
      </c>
      <c r="O143" s="138">
        <f t="shared" si="7"/>
        <v>42</v>
      </c>
      <c r="P143" s="141">
        <f t="shared" si="10"/>
        <v>823</v>
      </c>
      <c r="Q143" s="142">
        <f t="shared" si="11"/>
        <v>987.6</v>
      </c>
      <c r="R143" s="258"/>
      <c r="U143" s="116"/>
      <c r="V143" s="118">
        <v>823</v>
      </c>
      <c r="W143" s="250"/>
    </row>
    <row r="144" spans="1:23" ht="15" customHeight="1">
      <c r="A144" s="119" t="s">
        <v>50</v>
      </c>
      <c r="B144" s="120" t="s">
        <v>521</v>
      </c>
      <c r="C144" s="144">
        <v>1000</v>
      </c>
      <c r="D144" s="144">
        <v>60</v>
      </c>
      <c r="E144" s="121">
        <v>140</v>
      </c>
      <c r="F144" s="122" t="s">
        <v>777</v>
      </c>
      <c r="G144" s="123" t="s">
        <v>778</v>
      </c>
      <c r="H144" s="124" t="s">
        <v>337</v>
      </c>
      <c r="I144" s="125"/>
      <c r="J144" s="128" t="s">
        <v>132</v>
      </c>
      <c r="K144" s="129">
        <v>3</v>
      </c>
      <c r="L144" s="130">
        <f t="shared" si="5"/>
        <v>3</v>
      </c>
      <c r="M144" s="145" t="s">
        <v>149</v>
      </c>
      <c r="N144" s="135">
        <f t="shared" si="6"/>
        <v>14</v>
      </c>
      <c r="O144" s="138">
        <f t="shared" si="7"/>
        <v>42</v>
      </c>
      <c r="P144" s="141">
        <f t="shared" si="10"/>
        <v>888</v>
      </c>
      <c r="Q144" s="142">
        <f t="shared" si="11"/>
        <v>1065.5999999999999</v>
      </c>
      <c r="R144" s="258"/>
      <c r="U144" s="116"/>
      <c r="V144" s="118">
        <v>888</v>
      </c>
      <c r="W144" s="250"/>
    </row>
    <row r="145" spans="1:23" ht="15" customHeight="1">
      <c r="A145" s="119" t="s">
        <v>50</v>
      </c>
      <c r="B145" s="120" t="s">
        <v>521</v>
      </c>
      <c r="C145" s="144">
        <v>1000</v>
      </c>
      <c r="D145" s="144">
        <v>60</v>
      </c>
      <c r="E145" s="121">
        <v>159</v>
      </c>
      <c r="F145" s="122" t="s">
        <v>779</v>
      </c>
      <c r="G145" s="123" t="s">
        <v>780</v>
      </c>
      <c r="H145" s="124" t="s">
        <v>337</v>
      </c>
      <c r="I145" s="125" t="s">
        <v>132</v>
      </c>
      <c r="J145" s="128" t="s">
        <v>132</v>
      </c>
      <c r="K145" s="129">
        <v>3</v>
      </c>
      <c r="L145" s="130">
        <f t="shared" ref="L145:L208" si="12">K145</f>
        <v>3</v>
      </c>
      <c r="M145" s="263" t="s">
        <v>149</v>
      </c>
      <c r="N145" s="135">
        <f t="shared" ref="N145:N208" si="13">IF(M145="A",1,IF(M145="B", ROUNDUP(10/L145,0),ROUNDUP(40/L145,0)))</f>
        <v>14</v>
      </c>
      <c r="O145" s="138">
        <f t="shared" ref="O145:O208" si="14">N145*L145</f>
        <v>42</v>
      </c>
      <c r="P145" s="141">
        <f t="shared" si="10"/>
        <v>926.5</v>
      </c>
      <c r="Q145" s="142">
        <f t="shared" si="11"/>
        <v>1111.8</v>
      </c>
      <c r="R145" s="258"/>
      <c r="U145" s="116"/>
      <c r="V145" s="118">
        <v>926.5</v>
      </c>
      <c r="W145" s="250"/>
    </row>
    <row r="146" spans="1:23" ht="15" customHeight="1">
      <c r="A146" s="119" t="s">
        <v>50</v>
      </c>
      <c r="B146" s="120" t="s">
        <v>521</v>
      </c>
      <c r="C146" s="144">
        <v>1000</v>
      </c>
      <c r="D146" s="144">
        <v>60</v>
      </c>
      <c r="E146" s="121">
        <v>169</v>
      </c>
      <c r="F146" s="122" t="s">
        <v>781</v>
      </c>
      <c r="G146" s="123" t="s">
        <v>782</v>
      </c>
      <c r="H146" s="124" t="s">
        <v>337</v>
      </c>
      <c r="I146" s="125" t="s">
        <v>132</v>
      </c>
      <c r="J146" s="128" t="s">
        <v>132</v>
      </c>
      <c r="K146" s="129">
        <v>3</v>
      </c>
      <c r="L146" s="130">
        <f t="shared" si="12"/>
        <v>3</v>
      </c>
      <c r="M146" s="145" t="s">
        <v>149</v>
      </c>
      <c r="N146" s="135">
        <f t="shared" si="13"/>
        <v>14</v>
      </c>
      <c r="O146" s="138">
        <f t="shared" si="14"/>
        <v>42</v>
      </c>
      <c r="P146" s="141">
        <f t="shared" si="10"/>
        <v>969</v>
      </c>
      <c r="Q146" s="142">
        <f t="shared" si="11"/>
        <v>1162.8</v>
      </c>
      <c r="R146" s="258"/>
      <c r="U146" s="116"/>
      <c r="V146" s="118">
        <v>969</v>
      </c>
      <c r="W146" s="250"/>
    </row>
    <row r="147" spans="1:23" ht="15" customHeight="1">
      <c r="A147" s="119" t="s">
        <v>50</v>
      </c>
      <c r="B147" s="120" t="s">
        <v>521</v>
      </c>
      <c r="C147" s="144">
        <v>1000</v>
      </c>
      <c r="D147" s="144">
        <v>60</v>
      </c>
      <c r="E147" s="121">
        <v>194</v>
      </c>
      <c r="F147" s="122" t="s">
        <v>783</v>
      </c>
      <c r="G147" s="123" t="s">
        <v>784</v>
      </c>
      <c r="H147" s="124" t="s">
        <v>337</v>
      </c>
      <c r="I147" s="125"/>
      <c r="J147" s="128" t="s">
        <v>132</v>
      </c>
      <c r="K147" s="129">
        <v>2</v>
      </c>
      <c r="L147" s="130">
        <f t="shared" si="12"/>
        <v>2</v>
      </c>
      <c r="M147" s="145" t="s">
        <v>149</v>
      </c>
      <c r="N147" s="135">
        <f t="shared" si="13"/>
        <v>20</v>
      </c>
      <c r="O147" s="138">
        <f t="shared" si="14"/>
        <v>40</v>
      </c>
      <c r="P147" s="141">
        <f t="shared" si="10"/>
        <v>1065</v>
      </c>
      <c r="Q147" s="142">
        <f t="shared" si="11"/>
        <v>1278</v>
      </c>
      <c r="R147" s="258"/>
      <c r="U147" s="116"/>
      <c r="V147" s="118">
        <v>1065</v>
      </c>
      <c r="W147" s="250"/>
    </row>
    <row r="148" spans="1:23" ht="15" customHeight="1">
      <c r="A148" s="119" t="s">
        <v>50</v>
      </c>
      <c r="B148" s="120" t="s">
        <v>521</v>
      </c>
      <c r="C148" s="144">
        <v>1000</v>
      </c>
      <c r="D148" s="144">
        <v>60</v>
      </c>
      <c r="E148" s="121">
        <v>205</v>
      </c>
      <c r="F148" s="122" t="s">
        <v>785</v>
      </c>
      <c r="G148" s="123" t="s">
        <v>786</v>
      </c>
      <c r="H148" s="124" t="s">
        <v>337</v>
      </c>
      <c r="I148" s="125"/>
      <c r="J148" s="128" t="s">
        <v>132</v>
      </c>
      <c r="K148" s="129">
        <v>2</v>
      </c>
      <c r="L148" s="130">
        <f t="shared" si="12"/>
        <v>2</v>
      </c>
      <c r="M148" s="145" t="s">
        <v>149</v>
      </c>
      <c r="N148" s="135">
        <f t="shared" si="13"/>
        <v>20</v>
      </c>
      <c r="O148" s="138">
        <f t="shared" si="14"/>
        <v>40</v>
      </c>
      <c r="P148" s="141">
        <f t="shared" si="10"/>
        <v>1123.5</v>
      </c>
      <c r="Q148" s="142">
        <f t="shared" si="11"/>
        <v>1348.2</v>
      </c>
      <c r="R148" s="258"/>
      <c r="U148" s="116"/>
      <c r="V148" s="118">
        <v>1123.5</v>
      </c>
      <c r="W148" s="250"/>
    </row>
    <row r="149" spans="1:23" ht="15" customHeight="1">
      <c r="A149" s="119" t="s">
        <v>50</v>
      </c>
      <c r="B149" s="120" t="s">
        <v>521</v>
      </c>
      <c r="C149" s="144">
        <v>1000</v>
      </c>
      <c r="D149" s="144">
        <v>60</v>
      </c>
      <c r="E149" s="121">
        <v>219</v>
      </c>
      <c r="F149" s="122" t="s">
        <v>787</v>
      </c>
      <c r="G149" s="123" t="s">
        <v>788</v>
      </c>
      <c r="H149" s="124" t="s">
        <v>337</v>
      </c>
      <c r="I149" s="125" t="s">
        <v>132</v>
      </c>
      <c r="J149" s="128" t="s">
        <v>132</v>
      </c>
      <c r="K149" s="129">
        <v>2</v>
      </c>
      <c r="L149" s="130">
        <f t="shared" si="12"/>
        <v>2</v>
      </c>
      <c r="M149" s="145" t="s">
        <v>149</v>
      </c>
      <c r="N149" s="135">
        <f t="shared" si="13"/>
        <v>20</v>
      </c>
      <c r="O149" s="138">
        <f t="shared" si="14"/>
        <v>40</v>
      </c>
      <c r="P149" s="141">
        <f t="shared" si="10"/>
        <v>1209.5</v>
      </c>
      <c r="Q149" s="142">
        <f t="shared" si="11"/>
        <v>1451.4</v>
      </c>
      <c r="R149" s="258"/>
      <c r="U149" s="116"/>
      <c r="V149" s="118">
        <v>1209.5</v>
      </c>
      <c r="W149" s="250"/>
    </row>
    <row r="150" spans="1:23" ht="15" customHeight="1">
      <c r="A150" s="119" t="s">
        <v>50</v>
      </c>
      <c r="B150" s="120" t="s">
        <v>521</v>
      </c>
      <c r="C150" s="144">
        <v>1000</v>
      </c>
      <c r="D150" s="144">
        <v>60</v>
      </c>
      <c r="E150" s="121">
        <v>245</v>
      </c>
      <c r="F150" s="122" t="s">
        <v>789</v>
      </c>
      <c r="G150" s="123" t="s">
        <v>790</v>
      </c>
      <c r="H150" s="124" t="s">
        <v>337</v>
      </c>
      <c r="I150" s="125"/>
      <c r="J150" s="128" t="s">
        <v>132</v>
      </c>
      <c r="K150" s="129">
        <v>2</v>
      </c>
      <c r="L150" s="130">
        <f t="shared" si="12"/>
        <v>2</v>
      </c>
      <c r="M150" s="145" t="s">
        <v>149</v>
      </c>
      <c r="N150" s="135">
        <f t="shared" si="13"/>
        <v>20</v>
      </c>
      <c r="O150" s="138">
        <f t="shared" si="14"/>
        <v>40</v>
      </c>
      <c r="P150" s="141">
        <f t="shared" si="10"/>
        <v>1412.5</v>
      </c>
      <c r="Q150" s="142">
        <f t="shared" si="11"/>
        <v>1695</v>
      </c>
      <c r="R150" s="258"/>
      <c r="U150" s="116"/>
      <c r="V150" s="118">
        <v>1412.5</v>
      </c>
      <c r="W150" s="250"/>
    </row>
    <row r="151" spans="1:23" ht="15" customHeight="1">
      <c r="A151" s="119" t="s">
        <v>50</v>
      </c>
      <c r="B151" s="120" t="s">
        <v>521</v>
      </c>
      <c r="C151" s="144">
        <v>1000</v>
      </c>
      <c r="D151" s="121">
        <v>70</v>
      </c>
      <c r="E151" s="121">
        <v>21</v>
      </c>
      <c r="F151" s="122" t="s">
        <v>791</v>
      </c>
      <c r="G151" s="123" t="s">
        <v>792</v>
      </c>
      <c r="H151" s="124" t="s">
        <v>337</v>
      </c>
      <c r="I151" s="125"/>
      <c r="J151" s="128" t="s">
        <v>132</v>
      </c>
      <c r="K151" s="129">
        <v>5</v>
      </c>
      <c r="L151" s="130">
        <f t="shared" si="12"/>
        <v>5</v>
      </c>
      <c r="M151" s="264" t="s">
        <v>149</v>
      </c>
      <c r="N151" s="135">
        <f t="shared" si="13"/>
        <v>8</v>
      </c>
      <c r="O151" s="138">
        <f t="shared" si="14"/>
        <v>40</v>
      </c>
      <c r="P151" s="265" t="s">
        <v>614</v>
      </c>
      <c r="Q151" s="142"/>
      <c r="R151" s="258"/>
      <c r="U151" s="116"/>
      <c r="V151" s="118">
        <v>491</v>
      </c>
      <c r="W151" s="250"/>
    </row>
    <row r="152" spans="1:23" ht="15" customHeight="1">
      <c r="A152" s="119" t="s">
        <v>50</v>
      </c>
      <c r="B152" s="120" t="s">
        <v>521</v>
      </c>
      <c r="C152" s="144">
        <v>1000</v>
      </c>
      <c r="D152" s="144">
        <v>70</v>
      </c>
      <c r="E152" s="121">
        <v>28</v>
      </c>
      <c r="F152" s="122" t="s">
        <v>793</v>
      </c>
      <c r="G152" s="123" t="s">
        <v>794</v>
      </c>
      <c r="H152" s="124" t="s">
        <v>337</v>
      </c>
      <c r="I152" s="125"/>
      <c r="J152" s="128" t="s">
        <v>132</v>
      </c>
      <c r="K152" s="129">
        <v>5</v>
      </c>
      <c r="L152" s="130">
        <f t="shared" si="12"/>
        <v>5</v>
      </c>
      <c r="M152" s="264" t="s">
        <v>149</v>
      </c>
      <c r="N152" s="135">
        <f t="shared" si="13"/>
        <v>8</v>
      </c>
      <c r="O152" s="138">
        <f t="shared" si="14"/>
        <v>40</v>
      </c>
      <c r="P152" s="265" t="s">
        <v>614</v>
      </c>
      <c r="Q152" s="142"/>
      <c r="R152" s="258"/>
      <c r="U152" s="116"/>
      <c r="V152" s="118">
        <v>499</v>
      </c>
      <c r="W152" s="250"/>
    </row>
    <row r="153" spans="1:23" ht="15" customHeight="1">
      <c r="A153" s="119" t="s">
        <v>50</v>
      </c>
      <c r="B153" s="120" t="s">
        <v>521</v>
      </c>
      <c r="C153" s="144">
        <v>1000</v>
      </c>
      <c r="D153" s="144">
        <v>70</v>
      </c>
      <c r="E153" s="121">
        <v>35</v>
      </c>
      <c r="F153" s="122" t="s">
        <v>795</v>
      </c>
      <c r="G153" s="123" t="s">
        <v>796</v>
      </c>
      <c r="H153" s="124" t="s">
        <v>337</v>
      </c>
      <c r="I153" s="125"/>
      <c r="J153" s="128" t="s">
        <v>132</v>
      </c>
      <c r="K153" s="129">
        <v>5</v>
      </c>
      <c r="L153" s="130">
        <f t="shared" si="12"/>
        <v>5</v>
      </c>
      <c r="M153" s="145" t="s">
        <v>149</v>
      </c>
      <c r="N153" s="135">
        <f t="shared" si="13"/>
        <v>8</v>
      </c>
      <c r="O153" s="138">
        <f t="shared" si="14"/>
        <v>40</v>
      </c>
      <c r="P153" s="141">
        <f t="shared" si="10"/>
        <v>562.5</v>
      </c>
      <c r="Q153" s="142">
        <f t="shared" si="11"/>
        <v>675</v>
      </c>
      <c r="R153" s="258"/>
      <c r="U153" s="116"/>
      <c r="V153" s="118">
        <v>562.5</v>
      </c>
      <c r="W153" s="250"/>
    </row>
    <row r="154" spans="1:23" ht="15" customHeight="1">
      <c r="A154" s="119" t="s">
        <v>50</v>
      </c>
      <c r="B154" s="120" t="s">
        <v>521</v>
      </c>
      <c r="C154" s="144">
        <v>1000</v>
      </c>
      <c r="D154" s="144">
        <v>70</v>
      </c>
      <c r="E154" s="121">
        <v>42</v>
      </c>
      <c r="F154" s="122" t="s">
        <v>797</v>
      </c>
      <c r="G154" s="123" t="s">
        <v>798</v>
      </c>
      <c r="H154" s="124" t="s">
        <v>337</v>
      </c>
      <c r="I154" s="125"/>
      <c r="J154" s="128" t="s">
        <v>132</v>
      </c>
      <c r="K154" s="129">
        <v>5</v>
      </c>
      <c r="L154" s="130">
        <f t="shared" si="12"/>
        <v>5</v>
      </c>
      <c r="M154" s="145" t="s">
        <v>149</v>
      </c>
      <c r="N154" s="135">
        <f t="shared" si="13"/>
        <v>8</v>
      </c>
      <c r="O154" s="138">
        <f t="shared" si="14"/>
        <v>40</v>
      </c>
      <c r="P154" s="141">
        <f t="shared" si="10"/>
        <v>655</v>
      </c>
      <c r="Q154" s="142">
        <f t="shared" si="11"/>
        <v>786</v>
      </c>
      <c r="R154" s="258"/>
      <c r="U154" s="116"/>
      <c r="V154" s="118">
        <v>655</v>
      </c>
      <c r="W154" s="250"/>
    </row>
    <row r="155" spans="1:23" ht="15" customHeight="1">
      <c r="A155" s="119" t="s">
        <v>50</v>
      </c>
      <c r="B155" s="120" t="s">
        <v>521</v>
      </c>
      <c r="C155" s="144">
        <v>1000</v>
      </c>
      <c r="D155" s="144">
        <v>70</v>
      </c>
      <c r="E155" s="121">
        <v>48</v>
      </c>
      <c r="F155" s="122" t="s">
        <v>799</v>
      </c>
      <c r="G155" s="123" t="s">
        <v>800</v>
      </c>
      <c r="H155" s="124" t="s">
        <v>337</v>
      </c>
      <c r="I155" s="125"/>
      <c r="J155" s="128" t="s">
        <v>132</v>
      </c>
      <c r="K155" s="129">
        <v>5</v>
      </c>
      <c r="L155" s="130">
        <f t="shared" si="12"/>
        <v>5</v>
      </c>
      <c r="M155" s="145" t="s">
        <v>149</v>
      </c>
      <c r="N155" s="135">
        <f t="shared" si="13"/>
        <v>8</v>
      </c>
      <c r="O155" s="138">
        <f t="shared" si="14"/>
        <v>40</v>
      </c>
      <c r="P155" s="141">
        <f t="shared" si="10"/>
        <v>729</v>
      </c>
      <c r="Q155" s="142">
        <f t="shared" si="11"/>
        <v>874.8</v>
      </c>
      <c r="R155" s="258"/>
      <c r="U155" s="116"/>
      <c r="V155" s="118">
        <v>729</v>
      </c>
      <c r="W155" s="250"/>
    </row>
    <row r="156" spans="1:23" ht="15" customHeight="1">
      <c r="A156" s="119" t="s">
        <v>50</v>
      </c>
      <c r="B156" s="120" t="s">
        <v>521</v>
      </c>
      <c r="C156" s="144">
        <v>1000</v>
      </c>
      <c r="D156" s="144">
        <v>70</v>
      </c>
      <c r="E156" s="121">
        <v>57</v>
      </c>
      <c r="F156" s="122" t="s">
        <v>801</v>
      </c>
      <c r="G156" s="123" t="s">
        <v>802</v>
      </c>
      <c r="H156" s="124" t="s">
        <v>337</v>
      </c>
      <c r="I156" s="125" t="s">
        <v>132</v>
      </c>
      <c r="J156" s="128" t="s">
        <v>132</v>
      </c>
      <c r="K156" s="129">
        <v>5</v>
      </c>
      <c r="L156" s="130">
        <f t="shared" si="12"/>
        <v>5</v>
      </c>
      <c r="M156" s="145" t="s">
        <v>149</v>
      </c>
      <c r="N156" s="135">
        <f t="shared" si="13"/>
        <v>8</v>
      </c>
      <c r="O156" s="138">
        <f t="shared" si="14"/>
        <v>40</v>
      </c>
      <c r="P156" s="141">
        <f t="shared" si="10"/>
        <v>768</v>
      </c>
      <c r="Q156" s="142">
        <f t="shared" si="11"/>
        <v>921.6</v>
      </c>
      <c r="R156" s="258"/>
      <c r="U156" s="116"/>
      <c r="V156" s="118">
        <v>768</v>
      </c>
      <c r="W156" s="250"/>
    </row>
    <row r="157" spans="1:23" ht="15" customHeight="1">
      <c r="A157" s="119" t="s">
        <v>50</v>
      </c>
      <c r="B157" s="120" t="s">
        <v>521</v>
      </c>
      <c r="C157" s="144">
        <v>1000</v>
      </c>
      <c r="D157" s="144">
        <v>70</v>
      </c>
      <c r="E157" s="121">
        <v>60</v>
      </c>
      <c r="F157" s="122" t="s">
        <v>803</v>
      </c>
      <c r="G157" s="123" t="s">
        <v>804</v>
      </c>
      <c r="H157" s="124" t="s">
        <v>337</v>
      </c>
      <c r="I157" s="125" t="s">
        <v>132</v>
      </c>
      <c r="J157" s="128" t="s">
        <v>132</v>
      </c>
      <c r="K157" s="129">
        <v>4</v>
      </c>
      <c r="L157" s="130">
        <f t="shared" si="12"/>
        <v>4</v>
      </c>
      <c r="M157" s="145" t="s">
        <v>149</v>
      </c>
      <c r="N157" s="135">
        <f t="shared" si="13"/>
        <v>10</v>
      </c>
      <c r="O157" s="138">
        <f t="shared" si="14"/>
        <v>40</v>
      </c>
      <c r="P157" s="141">
        <f t="shared" si="10"/>
        <v>769</v>
      </c>
      <c r="Q157" s="142">
        <f t="shared" si="11"/>
        <v>922.8</v>
      </c>
      <c r="R157" s="258"/>
      <c r="U157" s="116"/>
      <c r="V157" s="118">
        <v>769</v>
      </c>
      <c r="W157" s="250"/>
    </row>
    <row r="158" spans="1:23" ht="15" customHeight="1">
      <c r="A158" s="119" t="s">
        <v>50</v>
      </c>
      <c r="B158" s="120" t="s">
        <v>521</v>
      </c>
      <c r="C158" s="144">
        <v>1000</v>
      </c>
      <c r="D158" s="144">
        <v>70</v>
      </c>
      <c r="E158" s="121">
        <v>64</v>
      </c>
      <c r="F158" s="122" t="s">
        <v>805</v>
      </c>
      <c r="G158" s="123" t="s">
        <v>806</v>
      </c>
      <c r="H158" s="124" t="s">
        <v>337</v>
      </c>
      <c r="I158" s="125"/>
      <c r="J158" s="128" t="s">
        <v>132</v>
      </c>
      <c r="K158" s="129">
        <v>4</v>
      </c>
      <c r="L158" s="130">
        <f t="shared" si="12"/>
        <v>4</v>
      </c>
      <c r="M158" s="145" t="s">
        <v>149</v>
      </c>
      <c r="N158" s="135">
        <f t="shared" si="13"/>
        <v>10</v>
      </c>
      <c r="O158" s="138">
        <f t="shared" si="14"/>
        <v>40</v>
      </c>
      <c r="P158" s="141">
        <f t="shared" si="10"/>
        <v>795</v>
      </c>
      <c r="Q158" s="142">
        <f t="shared" si="11"/>
        <v>954</v>
      </c>
      <c r="R158" s="258"/>
      <c r="U158" s="116"/>
      <c r="V158" s="118">
        <v>795</v>
      </c>
      <c r="W158" s="250"/>
    </row>
    <row r="159" spans="1:23" ht="15" customHeight="1">
      <c r="A159" s="119" t="s">
        <v>50</v>
      </c>
      <c r="B159" s="120" t="s">
        <v>521</v>
      </c>
      <c r="C159" s="144">
        <v>1000</v>
      </c>
      <c r="D159" s="144">
        <v>70</v>
      </c>
      <c r="E159" s="121">
        <v>70</v>
      </c>
      <c r="F159" s="122" t="s">
        <v>807</v>
      </c>
      <c r="G159" s="123" t="s">
        <v>808</v>
      </c>
      <c r="H159" s="124" t="s">
        <v>337</v>
      </c>
      <c r="I159" s="125" t="s">
        <v>132</v>
      </c>
      <c r="J159" s="128" t="s">
        <v>132</v>
      </c>
      <c r="K159" s="129">
        <v>4</v>
      </c>
      <c r="L159" s="130">
        <f t="shared" si="12"/>
        <v>4</v>
      </c>
      <c r="M159" s="145" t="s">
        <v>149</v>
      </c>
      <c r="N159" s="135">
        <f t="shared" si="13"/>
        <v>10</v>
      </c>
      <c r="O159" s="138">
        <f t="shared" si="14"/>
        <v>40</v>
      </c>
      <c r="P159" s="141">
        <f t="shared" si="10"/>
        <v>818.5</v>
      </c>
      <c r="Q159" s="142">
        <f t="shared" si="11"/>
        <v>982.2</v>
      </c>
      <c r="R159" s="258"/>
      <c r="U159" s="116"/>
      <c r="V159" s="118">
        <v>818.5</v>
      </c>
      <c r="W159" s="250"/>
    </row>
    <row r="160" spans="1:23" ht="15" customHeight="1">
      <c r="A160" s="119" t="s">
        <v>50</v>
      </c>
      <c r="B160" s="120" t="s">
        <v>521</v>
      </c>
      <c r="C160" s="144">
        <v>1000</v>
      </c>
      <c r="D160" s="144">
        <v>70</v>
      </c>
      <c r="E160" s="121">
        <v>76</v>
      </c>
      <c r="F160" s="122" t="s">
        <v>809</v>
      </c>
      <c r="G160" s="123" t="s">
        <v>810</v>
      </c>
      <c r="H160" s="124" t="s">
        <v>337</v>
      </c>
      <c r="I160" s="125" t="s">
        <v>132</v>
      </c>
      <c r="J160" s="128" t="s">
        <v>132</v>
      </c>
      <c r="K160" s="129">
        <v>4</v>
      </c>
      <c r="L160" s="130">
        <f t="shared" si="12"/>
        <v>4</v>
      </c>
      <c r="M160" s="145" t="s">
        <v>149</v>
      </c>
      <c r="N160" s="135">
        <f t="shared" si="13"/>
        <v>10</v>
      </c>
      <c r="O160" s="138">
        <f t="shared" si="14"/>
        <v>40</v>
      </c>
      <c r="P160" s="141">
        <f t="shared" si="10"/>
        <v>824.5</v>
      </c>
      <c r="Q160" s="142">
        <f t="shared" si="11"/>
        <v>989.4</v>
      </c>
      <c r="R160" s="258"/>
      <c r="U160" s="116"/>
      <c r="V160" s="118">
        <v>824.5</v>
      </c>
      <c r="W160" s="250"/>
    </row>
    <row r="161" spans="1:23" ht="15" customHeight="1">
      <c r="A161" s="119" t="s">
        <v>50</v>
      </c>
      <c r="B161" s="120" t="s">
        <v>521</v>
      </c>
      <c r="C161" s="144">
        <v>1000</v>
      </c>
      <c r="D161" s="144">
        <v>70</v>
      </c>
      <c r="E161" s="121">
        <v>83</v>
      </c>
      <c r="F161" s="122" t="s">
        <v>811</v>
      </c>
      <c r="G161" s="123" t="s">
        <v>812</v>
      </c>
      <c r="H161" s="124" t="s">
        <v>337</v>
      </c>
      <c r="I161" s="125"/>
      <c r="J161" s="128" t="s">
        <v>132</v>
      </c>
      <c r="K161" s="129">
        <v>4</v>
      </c>
      <c r="L161" s="130">
        <f t="shared" si="12"/>
        <v>4</v>
      </c>
      <c r="M161" s="145" t="s">
        <v>149</v>
      </c>
      <c r="N161" s="135">
        <f t="shared" si="13"/>
        <v>10</v>
      </c>
      <c r="O161" s="138">
        <f t="shared" si="14"/>
        <v>40</v>
      </c>
      <c r="P161" s="141">
        <f t="shared" si="10"/>
        <v>831.5</v>
      </c>
      <c r="Q161" s="142">
        <f t="shared" si="11"/>
        <v>997.8</v>
      </c>
      <c r="R161" s="258"/>
      <c r="U161" s="116"/>
      <c r="V161" s="118">
        <v>831.5</v>
      </c>
      <c r="W161" s="250"/>
    </row>
    <row r="162" spans="1:23" ht="15" customHeight="1">
      <c r="A162" s="119" t="s">
        <v>50</v>
      </c>
      <c r="B162" s="120" t="s">
        <v>521</v>
      </c>
      <c r="C162" s="144">
        <v>1000</v>
      </c>
      <c r="D162" s="144">
        <v>70</v>
      </c>
      <c r="E162" s="121">
        <v>89</v>
      </c>
      <c r="F162" s="122" t="s">
        <v>813</v>
      </c>
      <c r="G162" s="123" t="s">
        <v>814</v>
      </c>
      <c r="H162" s="124" t="s">
        <v>337</v>
      </c>
      <c r="I162" s="125" t="s">
        <v>132</v>
      </c>
      <c r="J162" s="128" t="s">
        <v>132</v>
      </c>
      <c r="K162" s="129">
        <v>4</v>
      </c>
      <c r="L162" s="130">
        <f t="shared" si="12"/>
        <v>4</v>
      </c>
      <c r="M162" s="145" t="s">
        <v>149</v>
      </c>
      <c r="N162" s="135">
        <f t="shared" si="13"/>
        <v>10</v>
      </c>
      <c r="O162" s="138">
        <f t="shared" si="14"/>
        <v>40</v>
      </c>
      <c r="P162" s="141">
        <f t="shared" si="10"/>
        <v>840</v>
      </c>
      <c r="Q162" s="142">
        <f t="shared" si="11"/>
        <v>1008</v>
      </c>
      <c r="R162" s="258"/>
      <c r="U162" s="116"/>
      <c r="V162" s="118">
        <v>840</v>
      </c>
      <c r="W162" s="250"/>
    </row>
    <row r="163" spans="1:23" ht="15" customHeight="1">
      <c r="A163" s="119" t="s">
        <v>50</v>
      </c>
      <c r="B163" s="120" t="s">
        <v>521</v>
      </c>
      <c r="C163" s="144">
        <v>1000</v>
      </c>
      <c r="D163" s="144">
        <v>70</v>
      </c>
      <c r="E163" s="121">
        <v>102</v>
      </c>
      <c r="F163" s="122" t="s">
        <v>815</v>
      </c>
      <c r="G163" s="123" t="s">
        <v>816</v>
      </c>
      <c r="H163" s="124" t="s">
        <v>337</v>
      </c>
      <c r="I163" s="125"/>
      <c r="J163" s="128" t="s">
        <v>132</v>
      </c>
      <c r="K163" s="129">
        <v>3</v>
      </c>
      <c r="L163" s="130">
        <f t="shared" si="12"/>
        <v>3</v>
      </c>
      <c r="M163" s="264" t="s">
        <v>149</v>
      </c>
      <c r="N163" s="135">
        <f t="shared" si="13"/>
        <v>14</v>
      </c>
      <c r="O163" s="138">
        <f t="shared" si="14"/>
        <v>42</v>
      </c>
      <c r="P163" s="265" t="s">
        <v>614</v>
      </c>
      <c r="Q163" s="142"/>
      <c r="R163" s="258"/>
      <c r="U163" s="116"/>
      <c r="V163" s="118">
        <v>862.5</v>
      </c>
      <c r="W163" s="250"/>
    </row>
    <row r="164" spans="1:23" ht="15" customHeight="1">
      <c r="A164" s="119" t="s">
        <v>50</v>
      </c>
      <c r="B164" s="120" t="s">
        <v>521</v>
      </c>
      <c r="C164" s="144">
        <v>1000</v>
      </c>
      <c r="D164" s="144">
        <v>70</v>
      </c>
      <c r="E164" s="121">
        <v>108</v>
      </c>
      <c r="F164" s="122" t="s">
        <v>817</v>
      </c>
      <c r="G164" s="123" t="s">
        <v>818</v>
      </c>
      <c r="H164" s="124" t="s">
        <v>337</v>
      </c>
      <c r="I164" s="125" t="s">
        <v>132</v>
      </c>
      <c r="J164" s="128" t="s">
        <v>132</v>
      </c>
      <c r="K164" s="129">
        <v>3</v>
      </c>
      <c r="L164" s="130">
        <f t="shared" si="12"/>
        <v>3</v>
      </c>
      <c r="M164" s="145" t="s">
        <v>149</v>
      </c>
      <c r="N164" s="135">
        <f t="shared" si="13"/>
        <v>14</v>
      </c>
      <c r="O164" s="138">
        <f t="shared" si="14"/>
        <v>42</v>
      </c>
      <c r="P164" s="141">
        <f t="shared" si="10"/>
        <v>881.5</v>
      </c>
      <c r="Q164" s="142">
        <f t="shared" si="11"/>
        <v>1057.8</v>
      </c>
      <c r="R164" s="258"/>
      <c r="U164" s="116"/>
      <c r="V164" s="118">
        <v>881.5</v>
      </c>
      <c r="W164" s="250"/>
    </row>
    <row r="165" spans="1:23" ht="15" customHeight="1">
      <c r="A165" s="119" t="s">
        <v>50</v>
      </c>
      <c r="B165" s="120" t="s">
        <v>521</v>
      </c>
      <c r="C165" s="144">
        <v>1000</v>
      </c>
      <c r="D165" s="144">
        <v>70</v>
      </c>
      <c r="E165" s="121">
        <v>114</v>
      </c>
      <c r="F165" s="122" t="s">
        <v>819</v>
      </c>
      <c r="G165" s="123" t="s">
        <v>820</v>
      </c>
      <c r="H165" s="124" t="s">
        <v>337</v>
      </c>
      <c r="I165" s="125" t="s">
        <v>132</v>
      </c>
      <c r="J165" s="128" t="s">
        <v>132</v>
      </c>
      <c r="K165" s="129">
        <v>3</v>
      </c>
      <c r="L165" s="130">
        <f t="shared" si="12"/>
        <v>3</v>
      </c>
      <c r="M165" s="145" t="s">
        <v>149</v>
      </c>
      <c r="N165" s="135">
        <f t="shared" si="13"/>
        <v>14</v>
      </c>
      <c r="O165" s="138">
        <f t="shared" si="14"/>
        <v>42</v>
      </c>
      <c r="P165" s="141">
        <f t="shared" si="10"/>
        <v>910</v>
      </c>
      <c r="Q165" s="142">
        <f t="shared" si="11"/>
        <v>1092</v>
      </c>
      <c r="R165" s="258"/>
      <c r="U165" s="116"/>
      <c r="V165" s="118">
        <v>910</v>
      </c>
      <c r="W165" s="250"/>
    </row>
    <row r="166" spans="1:23" ht="15" customHeight="1">
      <c r="A166" s="119" t="s">
        <v>50</v>
      </c>
      <c r="B166" s="120" t="s">
        <v>521</v>
      </c>
      <c r="C166" s="144">
        <v>1000</v>
      </c>
      <c r="D166" s="144">
        <v>70</v>
      </c>
      <c r="E166" s="121">
        <v>133</v>
      </c>
      <c r="F166" s="122" t="s">
        <v>821</v>
      </c>
      <c r="G166" s="123" t="s">
        <v>822</v>
      </c>
      <c r="H166" s="124" t="s">
        <v>337</v>
      </c>
      <c r="I166" s="125" t="s">
        <v>132</v>
      </c>
      <c r="J166" s="128" t="s">
        <v>132</v>
      </c>
      <c r="K166" s="129">
        <v>3</v>
      </c>
      <c r="L166" s="130">
        <f t="shared" si="12"/>
        <v>3</v>
      </c>
      <c r="M166" s="145" t="s">
        <v>149</v>
      </c>
      <c r="N166" s="135">
        <f t="shared" si="13"/>
        <v>14</v>
      </c>
      <c r="O166" s="138">
        <f t="shared" si="14"/>
        <v>42</v>
      </c>
      <c r="P166" s="141">
        <f t="shared" si="10"/>
        <v>948.5</v>
      </c>
      <c r="Q166" s="142">
        <f t="shared" si="11"/>
        <v>1138.2</v>
      </c>
      <c r="R166" s="258"/>
      <c r="U166" s="116"/>
      <c r="V166" s="118">
        <v>948.5</v>
      </c>
      <c r="W166" s="250"/>
    </row>
    <row r="167" spans="1:23" ht="15" customHeight="1">
      <c r="A167" s="119" t="s">
        <v>50</v>
      </c>
      <c r="B167" s="120" t="s">
        <v>521</v>
      </c>
      <c r="C167" s="144">
        <v>1000</v>
      </c>
      <c r="D167" s="144">
        <v>70</v>
      </c>
      <c r="E167" s="121">
        <v>140</v>
      </c>
      <c r="F167" s="122" t="s">
        <v>823</v>
      </c>
      <c r="G167" s="123" t="s">
        <v>824</v>
      </c>
      <c r="H167" s="124" t="s">
        <v>337</v>
      </c>
      <c r="I167" s="125"/>
      <c r="J167" s="128" t="s">
        <v>132</v>
      </c>
      <c r="K167" s="129">
        <v>3</v>
      </c>
      <c r="L167" s="130">
        <f t="shared" si="12"/>
        <v>3</v>
      </c>
      <c r="M167" s="145" t="s">
        <v>149</v>
      </c>
      <c r="N167" s="135">
        <f t="shared" si="13"/>
        <v>14</v>
      </c>
      <c r="O167" s="138">
        <f t="shared" si="14"/>
        <v>42</v>
      </c>
      <c r="P167" s="141">
        <f t="shared" si="10"/>
        <v>1015.5</v>
      </c>
      <c r="Q167" s="142">
        <f t="shared" si="11"/>
        <v>1218.5999999999999</v>
      </c>
      <c r="R167" s="258"/>
      <c r="U167" s="116"/>
      <c r="V167" s="118">
        <v>1015.5</v>
      </c>
      <c r="W167" s="250"/>
    </row>
    <row r="168" spans="1:23" ht="15" customHeight="1">
      <c r="A168" s="119" t="s">
        <v>50</v>
      </c>
      <c r="B168" s="120" t="s">
        <v>521</v>
      </c>
      <c r="C168" s="144">
        <v>1000</v>
      </c>
      <c r="D168" s="144">
        <v>70</v>
      </c>
      <c r="E168" s="121">
        <v>159</v>
      </c>
      <c r="F168" s="122" t="s">
        <v>825</v>
      </c>
      <c r="G168" s="123" t="s">
        <v>826</v>
      </c>
      <c r="H168" s="124" t="s">
        <v>337</v>
      </c>
      <c r="I168" s="125" t="s">
        <v>132</v>
      </c>
      <c r="J168" s="128" t="s">
        <v>132</v>
      </c>
      <c r="K168" s="129">
        <v>3</v>
      </c>
      <c r="L168" s="130">
        <f t="shared" si="12"/>
        <v>3</v>
      </c>
      <c r="M168" s="145" t="s">
        <v>149</v>
      </c>
      <c r="N168" s="135">
        <f t="shared" si="13"/>
        <v>14</v>
      </c>
      <c r="O168" s="138">
        <f t="shared" si="14"/>
        <v>42</v>
      </c>
      <c r="P168" s="141">
        <f t="shared" si="10"/>
        <v>1050.5</v>
      </c>
      <c r="Q168" s="142">
        <f t="shared" si="11"/>
        <v>1260.5999999999999</v>
      </c>
      <c r="R168" s="258"/>
      <c r="U168" s="116"/>
      <c r="V168" s="118">
        <v>1050.5</v>
      </c>
      <c r="W168" s="250"/>
    </row>
    <row r="169" spans="1:23" ht="15" customHeight="1">
      <c r="A169" s="119" t="s">
        <v>50</v>
      </c>
      <c r="B169" s="120" t="s">
        <v>521</v>
      </c>
      <c r="C169" s="144">
        <v>1000</v>
      </c>
      <c r="D169" s="144">
        <v>70</v>
      </c>
      <c r="E169" s="121">
        <v>169</v>
      </c>
      <c r="F169" s="122" t="s">
        <v>827</v>
      </c>
      <c r="G169" s="123" t="s">
        <v>828</v>
      </c>
      <c r="H169" s="124" t="s">
        <v>337</v>
      </c>
      <c r="I169" s="125" t="s">
        <v>132</v>
      </c>
      <c r="J169" s="128" t="s">
        <v>132</v>
      </c>
      <c r="K169" s="129">
        <v>2</v>
      </c>
      <c r="L169" s="130">
        <f t="shared" si="12"/>
        <v>2</v>
      </c>
      <c r="M169" s="145" t="s">
        <v>149</v>
      </c>
      <c r="N169" s="135">
        <f t="shared" si="13"/>
        <v>20</v>
      </c>
      <c r="O169" s="138">
        <f t="shared" si="14"/>
        <v>40</v>
      </c>
      <c r="P169" s="141">
        <f t="shared" si="10"/>
        <v>1097.5</v>
      </c>
      <c r="Q169" s="142">
        <f t="shared" si="11"/>
        <v>1317</v>
      </c>
      <c r="R169" s="258"/>
      <c r="U169" s="116"/>
      <c r="V169" s="118">
        <v>1097.5</v>
      </c>
      <c r="W169" s="250"/>
    </row>
    <row r="170" spans="1:23" ht="15" customHeight="1">
      <c r="A170" s="119" t="s">
        <v>50</v>
      </c>
      <c r="B170" s="120" t="s">
        <v>521</v>
      </c>
      <c r="C170" s="144">
        <v>1000</v>
      </c>
      <c r="D170" s="144">
        <v>70</v>
      </c>
      <c r="E170" s="121">
        <v>194</v>
      </c>
      <c r="F170" s="122" t="s">
        <v>829</v>
      </c>
      <c r="G170" s="123" t="s">
        <v>830</v>
      </c>
      <c r="H170" s="124" t="s">
        <v>337</v>
      </c>
      <c r="I170" s="125"/>
      <c r="J170" s="128" t="s">
        <v>132</v>
      </c>
      <c r="K170" s="129">
        <v>2</v>
      </c>
      <c r="L170" s="130">
        <f t="shared" si="12"/>
        <v>2</v>
      </c>
      <c r="M170" s="145" t="s">
        <v>149</v>
      </c>
      <c r="N170" s="135">
        <f t="shared" si="13"/>
        <v>20</v>
      </c>
      <c r="O170" s="138">
        <f t="shared" si="14"/>
        <v>40</v>
      </c>
      <c r="P170" s="141">
        <f t="shared" si="10"/>
        <v>1193</v>
      </c>
      <c r="Q170" s="142">
        <f t="shared" si="11"/>
        <v>1431.6</v>
      </c>
      <c r="R170" s="258"/>
      <c r="U170" s="116"/>
      <c r="V170" s="118">
        <v>1193</v>
      </c>
      <c r="W170" s="250"/>
    </row>
    <row r="171" spans="1:23" ht="15" customHeight="1">
      <c r="A171" s="119" t="s">
        <v>50</v>
      </c>
      <c r="B171" s="120" t="s">
        <v>521</v>
      </c>
      <c r="C171" s="144">
        <v>1000</v>
      </c>
      <c r="D171" s="144">
        <v>70</v>
      </c>
      <c r="E171" s="121">
        <v>205</v>
      </c>
      <c r="F171" s="122" t="s">
        <v>831</v>
      </c>
      <c r="G171" s="123" t="s">
        <v>832</v>
      </c>
      <c r="H171" s="124" t="s">
        <v>337</v>
      </c>
      <c r="I171" s="125"/>
      <c r="J171" s="128" t="s">
        <v>132</v>
      </c>
      <c r="K171" s="129">
        <v>2</v>
      </c>
      <c r="L171" s="130">
        <f t="shared" si="12"/>
        <v>2</v>
      </c>
      <c r="M171" s="145" t="s">
        <v>149</v>
      </c>
      <c r="N171" s="135">
        <f t="shared" si="13"/>
        <v>20</v>
      </c>
      <c r="O171" s="138">
        <f t="shared" si="14"/>
        <v>40</v>
      </c>
      <c r="P171" s="141">
        <f t="shared" si="10"/>
        <v>1250.5</v>
      </c>
      <c r="Q171" s="142">
        <f t="shared" si="11"/>
        <v>1500.6</v>
      </c>
      <c r="R171" s="258"/>
      <c r="U171" s="116"/>
      <c r="V171" s="118">
        <v>1250.5</v>
      </c>
      <c r="W171" s="250"/>
    </row>
    <row r="172" spans="1:23" ht="15" customHeight="1">
      <c r="A172" s="119" t="s">
        <v>50</v>
      </c>
      <c r="B172" s="120" t="s">
        <v>521</v>
      </c>
      <c r="C172" s="144">
        <v>1000</v>
      </c>
      <c r="D172" s="144">
        <v>70</v>
      </c>
      <c r="E172" s="121">
        <v>219</v>
      </c>
      <c r="F172" s="122" t="s">
        <v>833</v>
      </c>
      <c r="G172" s="123" t="s">
        <v>834</v>
      </c>
      <c r="H172" s="124" t="s">
        <v>337</v>
      </c>
      <c r="I172" s="125"/>
      <c r="J172" s="128" t="s">
        <v>132</v>
      </c>
      <c r="K172" s="129">
        <v>2</v>
      </c>
      <c r="L172" s="130">
        <f t="shared" si="12"/>
        <v>2</v>
      </c>
      <c r="M172" s="145" t="s">
        <v>149</v>
      </c>
      <c r="N172" s="135">
        <f t="shared" si="13"/>
        <v>20</v>
      </c>
      <c r="O172" s="138">
        <f t="shared" si="14"/>
        <v>40</v>
      </c>
      <c r="P172" s="141">
        <f t="shared" si="10"/>
        <v>1402</v>
      </c>
      <c r="Q172" s="142">
        <f t="shared" si="11"/>
        <v>1682.4</v>
      </c>
      <c r="R172" s="258"/>
      <c r="U172" s="116"/>
      <c r="V172" s="118">
        <v>1402</v>
      </c>
      <c r="W172" s="250"/>
    </row>
    <row r="173" spans="1:23" ht="15" customHeight="1">
      <c r="A173" s="119" t="s">
        <v>50</v>
      </c>
      <c r="B173" s="120" t="s">
        <v>521</v>
      </c>
      <c r="C173" s="144">
        <v>1000</v>
      </c>
      <c r="D173" s="144">
        <v>70</v>
      </c>
      <c r="E173" s="121">
        <v>245</v>
      </c>
      <c r="F173" s="122" t="s">
        <v>835</v>
      </c>
      <c r="G173" s="123" t="s">
        <v>836</v>
      </c>
      <c r="H173" s="124" t="s">
        <v>337</v>
      </c>
      <c r="I173" s="125"/>
      <c r="J173" s="128" t="s">
        <v>132</v>
      </c>
      <c r="K173" s="129">
        <v>2</v>
      </c>
      <c r="L173" s="130">
        <f t="shared" si="12"/>
        <v>2</v>
      </c>
      <c r="M173" s="145" t="s">
        <v>149</v>
      </c>
      <c r="N173" s="135">
        <f t="shared" si="13"/>
        <v>20</v>
      </c>
      <c r="O173" s="138">
        <f t="shared" si="14"/>
        <v>40</v>
      </c>
      <c r="P173" s="141">
        <f t="shared" si="10"/>
        <v>1633.5</v>
      </c>
      <c r="Q173" s="142">
        <f t="shared" si="11"/>
        <v>1960.2</v>
      </c>
      <c r="R173" s="258"/>
      <c r="U173" s="116"/>
      <c r="V173" s="118">
        <v>1633.5</v>
      </c>
      <c r="W173" s="250"/>
    </row>
    <row r="174" spans="1:23" ht="15" customHeight="1">
      <c r="A174" s="119" t="s">
        <v>50</v>
      </c>
      <c r="B174" s="120" t="s">
        <v>521</v>
      </c>
      <c r="C174" s="144">
        <v>1000</v>
      </c>
      <c r="D174" s="121">
        <v>80</v>
      </c>
      <c r="E174" s="121">
        <v>21</v>
      </c>
      <c r="F174" s="122" t="s">
        <v>837</v>
      </c>
      <c r="G174" s="123" t="s">
        <v>838</v>
      </c>
      <c r="H174" s="124" t="s">
        <v>337</v>
      </c>
      <c r="I174" s="125"/>
      <c r="J174" s="128" t="s">
        <v>132</v>
      </c>
      <c r="K174" s="129">
        <v>4</v>
      </c>
      <c r="L174" s="130">
        <f t="shared" si="12"/>
        <v>4</v>
      </c>
      <c r="M174" s="264" t="s">
        <v>149</v>
      </c>
      <c r="N174" s="135">
        <f t="shared" si="13"/>
        <v>10</v>
      </c>
      <c r="O174" s="138">
        <f t="shared" si="14"/>
        <v>40</v>
      </c>
      <c r="P174" s="265" t="s">
        <v>614</v>
      </c>
      <c r="Q174" s="142"/>
      <c r="R174" s="258"/>
      <c r="U174" s="116"/>
      <c r="V174" s="118">
        <v>562.5</v>
      </c>
      <c r="W174" s="250"/>
    </row>
    <row r="175" spans="1:23" ht="15" customHeight="1">
      <c r="A175" s="119" t="s">
        <v>50</v>
      </c>
      <c r="B175" s="120" t="s">
        <v>521</v>
      </c>
      <c r="C175" s="144">
        <v>1000</v>
      </c>
      <c r="D175" s="144">
        <v>80</v>
      </c>
      <c r="E175" s="121">
        <v>28</v>
      </c>
      <c r="F175" s="122" t="s">
        <v>839</v>
      </c>
      <c r="G175" s="123" t="s">
        <v>840</v>
      </c>
      <c r="H175" s="124" t="s">
        <v>337</v>
      </c>
      <c r="I175" s="125"/>
      <c r="J175" s="128" t="s">
        <v>132</v>
      </c>
      <c r="K175" s="129">
        <v>4</v>
      </c>
      <c r="L175" s="130">
        <f t="shared" si="12"/>
        <v>4</v>
      </c>
      <c r="M175" s="145" t="s">
        <v>149</v>
      </c>
      <c r="N175" s="135">
        <f t="shared" si="13"/>
        <v>10</v>
      </c>
      <c r="O175" s="138">
        <f t="shared" si="14"/>
        <v>40</v>
      </c>
      <c r="P175" s="141">
        <f t="shared" si="10"/>
        <v>579.5</v>
      </c>
      <c r="Q175" s="142">
        <f t="shared" si="11"/>
        <v>695.4</v>
      </c>
      <c r="R175" s="258"/>
      <c r="U175" s="116"/>
      <c r="V175" s="118">
        <v>579.5</v>
      </c>
      <c r="W175" s="250"/>
    </row>
    <row r="176" spans="1:23" ht="15" customHeight="1">
      <c r="A176" s="119" t="s">
        <v>50</v>
      </c>
      <c r="B176" s="120" t="s">
        <v>521</v>
      </c>
      <c r="C176" s="144">
        <v>1000</v>
      </c>
      <c r="D176" s="144">
        <v>80</v>
      </c>
      <c r="E176" s="121">
        <v>35</v>
      </c>
      <c r="F176" s="122" t="s">
        <v>841</v>
      </c>
      <c r="G176" s="123" t="s">
        <v>842</v>
      </c>
      <c r="H176" s="124" t="s">
        <v>337</v>
      </c>
      <c r="I176" s="125"/>
      <c r="J176" s="128" t="s">
        <v>132</v>
      </c>
      <c r="K176" s="129">
        <v>4</v>
      </c>
      <c r="L176" s="130">
        <f t="shared" si="12"/>
        <v>4</v>
      </c>
      <c r="M176" s="145" t="s">
        <v>149</v>
      </c>
      <c r="N176" s="135">
        <f t="shared" si="13"/>
        <v>10</v>
      </c>
      <c r="O176" s="138">
        <f t="shared" si="14"/>
        <v>40</v>
      </c>
      <c r="P176" s="141">
        <f t="shared" si="10"/>
        <v>651.5</v>
      </c>
      <c r="Q176" s="142">
        <f t="shared" si="11"/>
        <v>781.8</v>
      </c>
      <c r="R176" s="258"/>
      <c r="U176" s="116"/>
      <c r="V176" s="118">
        <v>651.5</v>
      </c>
      <c r="W176" s="250"/>
    </row>
    <row r="177" spans="1:23" ht="15" customHeight="1">
      <c r="A177" s="119" t="s">
        <v>50</v>
      </c>
      <c r="B177" s="120" t="s">
        <v>521</v>
      </c>
      <c r="C177" s="144">
        <v>1000</v>
      </c>
      <c r="D177" s="144">
        <v>80</v>
      </c>
      <c r="E177" s="121">
        <v>42</v>
      </c>
      <c r="F177" s="122" t="s">
        <v>843</v>
      </c>
      <c r="G177" s="123" t="s">
        <v>844</v>
      </c>
      <c r="H177" s="124" t="s">
        <v>337</v>
      </c>
      <c r="I177" s="125"/>
      <c r="J177" s="128" t="s">
        <v>132</v>
      </c>
      <c r="K177" s="129">
        <v>4</v>
      </c>
      <c r="L177" s="130">
        <f t="shared" si="12"/>
        <v>4</v>
      </c>
      <c r="M177" s="145" t="s">
        <v>149</v>
      </c>
      <c r="N177" s="135">
        <f t="shared" si="13"/>
        <v>10</v>
      </c>
      <c r="O177" s="138">
        <f t="shared" si="14"/>
        <v>40</v>
      </c>
      <c r="P177" s="141">
        <f t="shared" si="10"/>
        <v>762.5</v>
      </c>
      <c r="Q177" s="142">
        <f t="shared" si="11"/>
        <v>915</v>
      </c>
      <c r="R177" s="258"/>
      <c r="U177" s="116"/>
      <c r="V177" s="118">
        <v>762.5</v>
      </c>
      <c r="W177" s="250"/>
    </row>
    <row r="178" spans="1:23" ht="15" customHeight="1">
      <c r="A178" s="119" t="s">
        <v>50</v>
      </c>
      <c r="B178" s="120" t="s">
        <v>521</v>
      </c>
      <c r="C178" s="144">
        <v>1000</v>
      </c>
      <c r="D178" s="144">
        <v>80</v>
      </c>
      <c r="E178" s="121">
        <v>45</v>
      </c>
      <c r="F178" s="266" t="s">
        <v>388</v>
      </c>
      <c r="G178" s="123" t="s">
        <v>845</v>
      </c>
      <c r="H178" s="124" t="s">
        <v>337</v>
      </c>
      <c r="I178" s="125"/>
      <c r="J178" s="128" t="s">
        <v>132</v>
      </c>
      <c r="K178" s="129">
        <v>4</v>
      </c>
      <c r="L178" s="130">
        <f t="shared" si="12"/>
        <v>4</v>
      </c>
      <c r="M178" s="264" t="s">
        <v>149</v>
      </c>
      <c r="N178" s="135">
        <f t="shared" si="13"/>
        <v>10</v>
      </c>
      <c r="O178" s="138">
        <f t="shared" si="14"/>
        <v>40</v>
      </c>
      <c r="P178" s="265" t="s">
        <v>614</v>
      </c>
      <c r="Q178" s="142"/>
      <c r="R178" s="258"/>
      <c r="U178" s="116"/>
      <c r="V178" s="118">
        <v>804</v>
      </c>
      <c r="W178" s="250"/>
    </row>
    <row r="179" spans="1:23" ht="15" customHeight="1">
      <c r="A179" s="119" t="s">
        <v>50</v>
      </c>
      <c r="B179" s="120" t="s">
        <v>521</v>
      </c>
      <c r="C179" s="144">
        <v>1000</v>
      </c>
      <c r="D179" s="144">
        <v>80</v>
      </c>
      <c r="E179" s="121">
        <v>48</v>
      </c>
      <c r="F179" s="122" t="s">
        <v>846</v>
      </c>
      <c r="G179" s="123" t="s">
        <v>847</v>
      </c>
      <c r="H179" s="124" t="s">
        <v>337</v>
      </c>
      <c r="I179" s="125"/>
      <c r="J179" s="128" t="s">
        <v>132</v>
      </c>
      <c r="K179" s="129">
        <v>4</v>
      </c>
      <c r="L179" s="130">
        <f t="shared" si="12"/>
        <v>4</v>
      </c>
      <c r="M179" s="145" t="s">
        <v>149</v>
      </c>
      <c r="N179" s="135">
        <f t="shared" si="13"/>
        <v>10</v>
      </c>
      <c r="O179" s="138">
        <f t="shared" si="14"/>
        <v>40</v>
      </c>
      <c r="P179" s="141">
        <f t="shared" si="10"/>
        <v>847</v>
      </c>
      <c r="Q179" s="142">
        <f t="shared" si="11"/>
        <v>1016.4</v>
      </c>
      <c r="R179" s="258"/>
      <c r="U179" s="116"/>
      <c r="V179" s="118">
        <v>847</v>
      </c>
      <c r="W179" s="250"/>
    </row>
    <row r="180" spans="1:23" ht="15" customHeight="1">
      <c r="A180" s="119" t="s">
        <v>50</v>
      </c>
      <c r="B180" s="120" t="s">
        <v>521</v>
      </c>
      <c r="C180" s="144">
        <v>1000</v>
      </c>
      <c r="D180" s="144">
        <v>80</v>
      </c>
      <c r="E180" s="121">
        <v>57</v>
      </c>
      <c r="F180" s="122" t="s">
        <v>848</v>
      </c>
      <c r="G180" s="123" t="s">
        <v>849</v>
      </c>
      <c r="H180" s="124" t="s">
        <v>337</v>
      </c>
      <c r="I180" s="125" t="s">
        <v>132</v>
      </c>
      <c r="J180" s="128" t="s">
        <v>132</v>
      </c>
      <c r="K180" s="129">
        <v>4</v>
      </c>
      <c r="L180" s="130">
        <f t="shared" si="12"/>
        <v>4</v>
      </c>
      <c r="M180" s="145" t="s">
        <v>149</v>
      </c>
      <c r="N180" s="135">
        <f t="shared" si="13"/>
        <v>10</v>
      </c>
      <c r="O180" s="138">
        <f t="shared" si="14"/>
        <v>40</v>
      </c>
      <c r="P180" s="141">
        <f t="shared" si="10"/>
        <v>891.5</v>
      </c>
      <c r="Q180" s="142">
        <f t="shared" si="11"/>
        <v>1069.8</v>
      </c>
      <c r="R180" s="258"/>
      <c r="U180" s="116"/>
      <c r="V180" s="118">
        <v>891.5</v>
      </c>
      <c r="W180" s="250"/>
    </row>
    <row r="181" spans="1:23" ht="15" customHeight="1">
      <c r="A181" s="119" t="s">
        <v>50</v>
      </c>
      <c r="B181" s="120" t="s">
        <v>521</v>
      </c>
      <c r="C181" s="144">
        <v>1000</v>
      </c>
      <c r="D181" s="144">
        <v>80</v>
      </c>
      <c r="E181" s="121">
        <v>60</v>
      </c>
      <c r="F181" s="122" t="s">
        <v>850</v>
      </c>
      <c r="G181" s="123" t="s">
        <v>851</v>
      </c>
      <c r="H181" s="124" t="s">
        <v>337</v>
      </c>
      <c r="I181" s="125" t="s">
        <v>132</v>
      </c>
      <c r="J181" s="128" t="s">
        <v>132</v>
      </c>
      <c r="K181" s="129">
        <v>4</v>
      </c>
      <c r="L181" s="130">
        <f t="shared" si="12"/>
        <v>4</v>
      </c>
      <c r="M181" s="145" t="s">
        <v>149</v>
      </c>
      <c r="N181" s="135">
        <f t="shared" si="13"/>
        <v>10</v>
      </c>
      <c r="O181" s="138">
        <f t="shared" si="14"/>
        <v>40</v>
      </c>
      <c r="P181" s="141">
        <f t="shared" si="10"/>
        <v>901.5</v>
      </c>
      <c r="Q181" s="142">
        <f t="shared" si="11"/>
        <v>1081.8</v>
      </c>
      <c r="R181" s="258"/>
      <c r="U181" s="116"/>
      <c r="V181" s="118">
        <v>901.5</v>
      </c>
      <c r="W181" s="250"/>
    </row>
    <row r="182" spans="1:23" ht="15" customHeight="1">
      <c r="A182" s="119" t="s">
        <v>50</v>
      </c>
      <c r="B182" s="120" t="s">
        <v>521</v>
      </c>
      <c r="C182" s="144">
        <v>1000</v>
      </c>
      <c r="D182" s="144">
        <v>80</v>
      </c>
      <c r="E182" s="121">
        <v>70</v>
      </c>
      <c r="F182" s="122" t="s">
        <v>852</v>
      </c>
      <c r="G182" s="123" t="s">
        <v>853</v>
      </c>
      <c r="H182" s="124" t="s">
        <v>337</v>
      </c>
      <c r="I182" s="125" t="s">
        <v>132</v>
      </c>
      <c r="J182" s="128" t="s">
        <v>132</v>
      </c>
      <c r="K182" s="129">
        <v>4</v>
      </c>
      <c r="L182" s="130">
        <f t="shared" si="12"/>
        <v>4</v>
      </c>
      <c r="M182" s="145" t="s">
        <v>149</v>
      </c>
      <c r="N182" s="135">
        <f t="shared" si="13"/>
        <v>10</v>
      </c>
      <c r="O182" s="138">
        <f t="shared" si="14"/>
        <v>40</v>
      </c>
      <c r="P182" s="141">
        <f t="shared" si="10"/>
        <v>929.5</v>
      </c>
      <c r="Q182" s="142">
        <f t="shared" si="11"/>
        <v>1115.4000000000001</v>
      </c>
      <c r="R182" s="258"/>
      <c r="U182" s="116"/>
      <c r="V182" s="118">
        <v>929.5</v>
      </c>
      <c r="W182" s="250"/>
    </row>
    <row r="183" spans="1:23" ht="15" customHeight="1">
      <c r="A183" s="119" t="s">
        <v>50</v>
      </c>
      <c r="B183" s="120" t="s">
        <v>521</v>
      </c>
      <c r="C183" s="144">
        <v>1000</v>
      </c>
      <c r="D183" s="144">
        <v>80</v>
      </c>
      <c r="E183" s="121">
        <v>76</v>
      </c>
      <c r="F183" s="122" t="s">
        <v>854</v>
      </c>
      <c r="G183" s="123" t="s">
        <v>855</v>
      </c>
      <c r="H183" s="124" t="s">
        <v>337</v>
      </c>
      <c r="I183" s="125" t="s">
        <v>132</v>
      </c>
      <c r="J183" s="128" t="s">
        <v>132</v>
      </c>
      <c r="K183" s="129">
        <v>3</v>
      </c>
      <c r="L183" s="130">
        <f t="shared" si="12"/>
        <v>3</v>
      </c>
      <c r="M183" s="145" t="s">
        <v>149</v>
      </c>
      <c r="N183" s="135">
        <f t="shared" si="13"/>
        <v>14</v>
      </c>
      <c r="O183" s="138">
        <f t="shared" si="14"/>
        <v>42</v>
      </c>
      <c r="P183" s="141">
        <f t="shared" si="10"/>
        <v>952</v>
      </c>
      <c r="Q183" s="142">
        <f t="shared" si="11"/>
        <v>1142.4000000000001</v>
      </c>
      <c r="R183" s="258"/>
      <c r="U183" s="116"/>
      <c r="V183" s="118">
        <v>952</v>
      </c>
      <c r="W183" s="250"/>
    </row>
    <row r="184" spans="1:23" ht="15" customHeight="1">
      <c r="A184" s="119" t="s">
        <v>50</v>
      </c>
      <c r="B184" s="120" t="s">
        <v>521</v>
      </c>
      <c r="C184" s="144">
        <v>1000</v>
      </c>
      <c r="D184" s="144">
        <v>80</v>
      </c>
      <c r="E184" s="121">
        <v>83</v>
      </c>
      <c r="F184" s="122" t="s">
        <v>856</v>
      </c>
      <c r="G184" s="123" t="s">
        <v>857</v>
      </c>
      <c r="H184" s="124" t="s">
        <v>337</v>
      </c>
      <c r="I184" s="125"/>
      <c r="J184" s="128" t="s">
        <v>132</v>
      </c>
      <c r="K184" s="129">
        <v>3</v>
      </c>
      <c r="L184" s="130">
        <f t="shared" si="12"/>
        <v>3</v>
      </c>
      <c r="M184" s="264" t="s">
        <v>149</v>
      </c>
      <c r="N184" s="135">
        <f t="shared" si="13"/>
        <v>14</v>
      </c>
      <c r="O184" s="138">
        <f t="shared" si="14"/>
        <v>42</v>
      </c>
      <c r="P184" s="265" t="s">
        <v>614</v>
      </c>
      <c r="Q184" s="142"/>
      <c r="R184" s="258"/>
      <c r="U184" s="116"/>
      <c r="V184" s="118">
        <v>958.5</v>
      </c>
      <c r="W184" s="250"/>
    </row>
    <row r="185" spans="1:23" ht="15" customHeight="1">
      <c r="A185" s="119" t="s">
        <v>50</v>
      </c>
      <c r="B185" s="120" t="s">
        <v>521</v>
      </c>
      <c r="C185" s="144">
        <v>1000</v>
      </c>
      <c r="D185" s="144">
        <v>80</v>
      </c>
      <c r="E185" s="121">
        <v>89</v>
      </c>
      <c r="F185" s="122" t="s">
        <v>858</v>
      </c>
      <c r="G185" s="123" t="s">
        <v>859</v>
      </c>
      <c r="H185" s="124" t="s">
        <v>337</v>
      </c>
      <c r="I185" s="125" t="s">
        <v>132</v>
      </c>
      <c r="J185" s="128" t="s">
        <v>132</v>
      </c>
      <c r="K185" s="129">
        <v>3</v>
      </c>
      <c r="L185" s="130">
        <f t="shared" si="12"/>
        <v>3</v>
      </c>
      <c r="M185" s="145" t="s">
        <v>149</v>
      </c>
      <c r="N185" s="135">
        <f t="shared" si="13"/>
        <v>14</v>
      </c>
      <c r="O185" s="138">
        <f t="shared" si="14"/>
        <v>42</v>
      </c>
      <c r="P185" s="141">
        <f t="shared" si="10"/>
        <v>963.5</v>
      </c>
      <c r="Q185" s="142">
        <f t="shared" si="11"/>
        <v>1156.2</v>
      </c>
      <c r="R185" s="258"/>
      <c r="U185" s="116"/>
      <c r="V185" s="118">
        <v>963.5</v>
      </c>
      <c r="W185" s="250"/>
    </row>
    <row r="186" spans="1:23" ht="15" customHeight="1">
      <c r="A186" s="119" t="s">
        <v>50</v>
      </c>
      <c r="B186" s="120" t="s">
        <v>521</v>
      </c>
      <c r="C186" s="144">
        <v>1000</v>
      </c>
      <c r="D186" s="144">
        <v>80</v>
      </c>
      <c r="E186" s="121">
        <v>102</v>
      </c>
      <c r="F186" s="122" t="s">
        <v>860</v>
      </c>
      <c r="G186" s="123" t="s">
        <v>861</v>
      </c>
      <c r="H186" s="124" t="s">
        <v>337</v>
      </c>
      <c r="I186" s="125"/>
      <c r="J186" s="128" t="s">
        <v>132</v>
      </c>
      <c r="K186" s="129">
        <v>3</v>
      </c>
      <c r="L186" s="130">
        <f t="shared" si="12"/>
        <v>3</v>
      </c>
      <c r="M186" s="145" t="s">
        <v>149</v>
      </c>
      <c r="N186" s="135">
        <f t="shared" si="13"/>
        <v>14</v>
      </c>
      <c r="O186" s="138">
        <f t="shared" si="14"/>
        <v>42</v>
      </c>
      <c r="P186" s="141">
        <f t="shared" si="10"/>
        <v>994.5</v>
      </c>
      <c r="Q186" s="142">
        <f t="shared" si="11"/>
        <v>1193.4000000000001</v>
      </c>
      <c r="R186" s="258"/>
      <c r="U186" s="116"/>
      <c r="V186" s="118">
        <v>994.5</v>
      </c>
      <c r="W186" s="250"/>
    </row>
    <row r="187" spans="1:23" ht="15" customHeight="1">
      <c r="A187" s="119" t="s">
        <v>50</v>
      </c>
      <c r="B187" s="120" t="s">
        <v>521</v>
      </c>
      <c r="C187" s="144">
        <v>1000</v>
      </c>
      <c r="D187" s="144">
        <v>80</v>
      </c>
      <c r="E187" s="121">
        <v>108</v>
      </c>
      <c r="F187" s="122" t="s">
        <v>862</v>
      </c>
      <c r="G187" s="123" t="s">
        <v>863</v>
      </c>
      <c r="H187" s="124" t="s">
        <v>337</v>
      </c>
      <c r="I187" s="125" t="s">
        <v>132</v>
      </c>
      <c r="J187" s="128" t="s">
        <v>132</v>
      </c>
      <c r="K187" s="129">
        <v>3</v>
      </c>
      <c r="L187" s="130">
        <f t="shared" si="12"/>
        <v>3</v>
      </c>
      <c r="M187" s="145" t="s">
        <v>149</v>
      </c>
      <c r="N187" s="135">
        <f t="shared" si="13"/>
        <v>14</v>
      </c>
      <c r="O187" s="138">
        <f t="shared" si="14"/>
        <v>42</v>
      </c>
      <c r="P187" s="141">
        <f t="shared" si="10"/>
        <v>1005.5</v>
      </c>
      <c r="Q187" s="142">
        <f t="shared" si="11"/>
        <v>1206.5999999999999</v>
      </c>
      <c r="R187" s="258"/>
      <c r="U187" s="116"/>
      <c r="V187" s="118">
        <v>1005.5</v>
      </c>
      <c r="W187" s="250"/>
    </row>
    <row r="188" spans="1:23" ht="15" customHeight="1">
      <c r="A188" s="119" t="s">
        <v>50</v>
      </c>
      <c r="B188" s="120" t="s">
        <v>521</v>
      </c>
      <c r="C188" s="144">
        <v>1000</v>
      </c>
      <c r="D188" s="144">
        <v>80</v>
      </c>
      <c r="E188" s="121">
        <v>114</v>
      </c>
      <c r="F188" s="122" t="s">
        <v>864</v>
      </c>
      <c r="G188" s="123" t="s">
        <v>865</v>
      </c>
      <c r="H188" s="124" t="s">
        <v>337</v>
      </c>
      <c r="I188" s="125" t="s">
        <v>132</v>
      </c>
      <c r="J188" s="128" t="s">
        <v>132</v>
      </c>
      <c r="K188" s="129">
        <v>3</v>
      </c>
      <c r="L188" s="130">
        <f t="shared" si="12"/>
        <v>3</v>
      </c>
      <c r="M188" s="145" t="s">
        <v>149</v>
      </c>
      <c r="N188" s="135">
        <f t="shared" si="13"/>
        <v>14</v>
      </c>
      <c r="O188" s="138">
        <f t="shared" si="14"/>
        <v>42</v>
      </c>
      <c r="P188" s="141">
        <f t="shared" si="10"/>
        <v>1036.5</v>
      </c>
      <c r="Q188" s="142">
        <f t="shared" si="11"/>
        <v>1243.8</v>
      </c>
      <c r="R188" s="258"/>
      <c r="U188" s="116"/>
      <c r="V188" s="118">
        <v>1036.5</v>
      </c>
      <c r="W188" s="250"/>
    </row>
    <row r="189" spans="1:23" ht="15" customHeight="1">
      <c r="A189" s="119" t="s">
        <v>50</v>
      </c>
      <c r="B189" s="120" t="s">
        <v>521</v>
      </c>
      <c r="C189" s="144">
        <v>1000</v>
      </c>
      <c r="D189" s="144">
        <v>80</v>
      </c>
      <c r="E189" s="121">
        <v>133</v>
      </c>
      <c r="F189" s="122" t="s">
        <v>866</v>
      </c>
      <c r="G189" s="123" t="s">
        <v>867</v>
      </c>
      <c r="H189" s="124" t="s">
        <v>337</v>
      </c>
      <c r="I189" s="125" t="s">
        <v>132</v>
      </c>
      <c r="J189" s="128" t="s">
        <v>132</v>
      </c>
      <c r="K189" s="129">
        <v>3</v>
      </c>
      <c r="L189" s="130">
        <f t="shared" si="12"/>
        <v>3</v>
      </c>
      <c r="M189" s="145" t="s">
        <v>149</v>
      </c>
      <c r="N189" s="135">
        <f t="shared" si="13"/>
        <v>14</v>
      </c>
      <c r="O189" s="138">
        <f t="shared" si="14"/>
        <v>42</v>
      </c>
      <c r="P189" s="141">
        <f t="shared" si="10"/>
        <v>1072.5</v>
      </c>
      <c r="Q189" s="142">
        <f t="shared" si="11"/>
        <v>1287</v>
      </c>
      <c r="R189" s="258"/>
      <c r="U189" s="116"/>
      <c r="V189" s="118">
        <v>1072.5</v>
      </c>
      <c r="W189" s="250"/>
    </row>
    <row r="190" spans="1:23" ht="15" customHeight="1">
      <c r="A190" s="119" t="s">
        <v>50</v>
      </c>
      <c r="B190" s="120" t="s">
        <v>521</v>
      </c>
      <c r="C190" s="144">
        <v>1000</v>
      </c>
      <c r="D190" s="144">
        <v>80</v>
      </c>
      <c r="E190" s="121">
        <v>140</v>
      </c>
      <c r="F190" s="122" t="s">
        <v>868</v>
      </c>
      <c r="G190" s="123" t="s">
        <v>869</v>
      </c>
      <c r="H190" s="124" t="s">
        <v>337</v>
      </c>
      <c r="I190" s="125"/>
      <c r="J190" s="128" t="s">
        <v>132</v>
      </c>
      <c r="K190" s="129">
        <v>3</v>
      </c>
      <c r="L190" s="130">
        <f t="shared" si="12"/>
        <v>3</v>
      </c>
      <c r="M190" s="145" t="s">
        <v>149</v>
      </c>
      <c r="N190" s="135">
        <f t="shared" si="13"/>
        <v>14</v>
      </c>
      <c r="O190" s="138">
        <f t="shared" si="14"/>
        <v>42</v>
      </c>
      <c r="P190" s="141">
        <f t="shared" si="10"/>
        <v>1161</v>
      </c>
      <c r="Q190" s="142">
        <f t="shared" si="11"/>
        <v>1393.2</v>
      </c>
      <c r="R190" s="258"/>
      <c r="U190" s="116"/>
      <c r="V190" s="118">
        <v>1161</v>
      </c>
      <c r="W190" s="250"/>
    </row>
    <row r="191" spans="1:23" ht="15" customHeight="1">
      <c r="A191" s="119" t="s">
        <v>50</v>
      </c>
      <c r="B191" s="120" t="s">
        <v>521</v>
      </c>
      <c r="C191" s="144">
        <v>1000</v>
      </c>
      <c r="D191" s="144">
        <v>80</v>
      </c>
      <c r="E191" s="121">
        <v>159</v>
      </c>
      <c r="F191" s="122" t="s">
        <v>870</v>
      </c>
      <c r="G191" s="123" t="s">
        <v>871</v>
      </c>
      <c r="H191" s="124" t="s">
        <v>337</v>
      </c>
      <c r="I191" s="125" t="s">
        <v>132</v>
      </c>
      <c r="J191" s="128" t="s">
        <v>132</v>
      </c>
      <c r="K191" s="129">
        <v>2</v>
      </c>
      <c r="L191" s="130">
        <f t="shared" si="12"/>
        <v>2</v>
      </c>
      <c r="M191" s="145" t="s">
        <v>149</v>
      </c>
      <c r="N191" s="135">
        <f t="shared" si="13"/>
        <v>20</v>
      </c>
      <c r="O191" s="138">
        <f t="shared" si="14"/>
        <v>40</v>
      </c>
      <c r="P191" s="141">
        <f t="shared" si="10"/>
        <v>1176.5</v>
      </c>
      <c r="Q191" s="142">
        <f t="shared" si="11"/>
        <v>1411.8</v>
      </c>
      <c r="R191" s="258"/>
      <c r="U191" s="116"/>
      <c r="V191" s="118">
        <v>1176.5</v>
      </c>
      <c r="W191" s="250"/>
    </row>
    <row r="192" spans="1:23" ht="15" customHeight="1">
      <c r="A192" s="119" t="s">
        <v>50</v>
      </c>
      <c r="B192" s="120" t="s">
        <v>521</v>
      </c>
      <c r="C192" s="144">
        <v>1000</v>
      </c>
      <c r="D192" s="144">
        <v>80</v>
      </c>
      <c r="E192" s="121">
        <v>169</v>
      </c>
      <c r="F192" s="122" t="s">
        <v>872</v>
      </c>
      <c r="G192" s="123" t="s">
        <v>873</v>
      </c>
      <c r="H192" s="124" t="s">
        <v>337</v>
      </c>
      <c r="I192" s="125" t="s">
        <v>132</v>
      </c>
      <c r="J192" s="128" t="s">
        <v>132</v>
      </c>
      <c r="K192" s="129">
        <v>2</v>
      </c>
      <c r="L192" s="130">
        <f t="shared" si="12"/>
        <v>2</v>
      </c>
      <c r="M192" s="145" t="s">
        <v>149</v>
      </c>
      <c r="N192" s="135">
        <f t="shared" si="13"/>
        <v>20</v>
      </c>
      <c r="O192" s="138">
        <f t="shared" si="14"/>
        <v>40</v>
      </c>
      <c r="P192" s="141">
        <f t="shared" si="10"/>
        <v>1227</v>
      </c>
      <c r="Q192" s="142">
        <f t="shared" si="11"/>
        <v>1472.4</v>
      </c>
      <c r="R192" s="258"/>
      <c r="U192" s="116"/>
      <c r="V192" s="118">
        <v>1227</v>
      </c>
      <c r="W192" s="250"/>
    </row>
    <row r="193" spans="1:23" ht="15" customHeight="1">
      <c r="A193" s="119" t="s">
        <v>50</v>
      </c>
      <c r="B193" s="120" t="s">
        <v>521</v>
      </c>
      <c r="C193" s="144">
        <v>1000</v>
      </c>
      <c r="D193" s="144">
        <v>80</v>
      </c>
      <c r="E193" s="121">
        <v>194</v>
      </c>
      <c r="F193" s="122" t="s">
        <v>874</v>
      </c>
      <c r="G193" s="123" t="s">
        <v>875</v>
      </c>
      <c r="H193" s="124" t="s">
        <v>337</v>
      </c>
      <c r="I193" s="125"/>
      <c r="J193" s="128" t="s">
        <v>132</v>
      </c>
      <c r="K193" s="129">
        <v>2</v>
      </c>
      <c r="L193" s="130">
        <f t="shared" si="12"/>
        <v>2</v>
      </c>
      <c r="M193" s="145" t="s">
        <v>149</v>
      </c>
      <c r="N193" s="135">
        <f t="shared" si="13"/>
        <v>20</v>
      </c>
      <c r="O193" s="138">
        <f t="shared" si="14"/>
        <v>40</v>
      </c>
      <c r="P193" s="141">
        <f t="shared" si="10"/>
        <v>1370.5</v>
      </c>
      <c r="Q193" s="142">
        <f t="shared" si="11"/>
        <v>1644.6</v>
      </c>
      <c r="R193" s="258"/>
      <c r="U193" s="116"/>
      <c r="V193" s="118">
        <v>1370.5</v>
      </c>
      <c r="W193" s="250"/>
    </row>
    <row r="194" spans="1:23" ht="15" customHeight="1">
      <c r="A194" s="119" t="s">
        <v>50</v>
      </c>
      <c r="B194" s="120" t="s">
        <v>521</v>
      </c>
      <c r="C194" s="144">
        <v>1000</v>
      </c>
      <c r="D194" s="144">
        <v>80</v>
      </c>
      <c r="E194" s="121">
        <v>205</v>
      </c>
      <c r="F194" s="122" t="s">
        <v>876</v>
      </c>
      <c r="G194" s="123" t="s">
        <v>877</v>
      </c>
      <c r="H194" s="124" t="s">
        <v>337</v>
      </c>
      <c r="I194" s="125"/>
      <c r="J194" s="128" t="s">
        <v>132</v>
      </c>
      <c r="K194" s="129">
        <v>2</v>
      </c>
      <c r="L194" s="130">
        <f t="shared" si="12"/>
        <v>2</v>
      </c>
      <c r="M194" s="145" t="s">
        <v>149</v>
      </c>
      <c r="N194" s="135">
        <f t="shared" si="13"/>
        <v>20</v>
      </c>
      <c r="O194" s="138">
        <f t="shared" si="14"/>
        <v>40</v>
      </c>
      <c r="P194" s="141">
        <f t="shared" si="10"/>
        <v>1418.5</v>
      </c>
      <c r="Q194" s="142">
        <f t="shared" si="11"/>
        <v>1702.2</v>
      </c>
      <c r="R194" s="258"/>
      <c r="U194" s="116"/>
      <c r="V194" s="118">
        <v>1418.5</v>
      </c>
      <c r="W194" s="250"/>
    </row>
    <row r="195" spans="1:23" ht="15" customHeight="1">
      <c r="A195" s="119" t="s">
        <v>50</v>
      </c>
      <c r="B195" s="120" t="s">
        <v>521</v>
      </c>
      <c r="C195" s="144">
        <v>1000</v>
      </c>
      <c r="D195" s="144">
        <v>80</v>
      </c>
      <c r="E195" s="121">
        <v>219</v>
      </c>
      <c r="F195" s="122" t="s">
        <v>878</v>
      </c>
      <c r="G195" s="123" t="s">
        <v>879</v>
      </c>
      <c r="H195" s="124" t="s">
        <v>337</v>
      </c>
      <c r="I195" s="125"/>
      <c r="J195" s="128" t="s">
        <v>132</v>
      </c>
      <c r="K195" s="129">
        <v>2</v>
      </c>
      <c r="L195" s="130">
        <f t="shared" si="12"/>
        <v>2</v>
      </c>
      <c r="M195" s="145" t="s">
        <v>149</v>
      </c>
      <c r="N195" s="135">
        <f t="shared" si="13"/>
        <v>20</v>
      </c>
      <c r="O195" s="138">
        <f t="shared" si="14"/>
        <v>40</v>
      </c>
      <c r="P195" s="141">
        <f t="shared" si="10"/>
        <v>1485</v>
      </c>
      <c r="Q195" s="142">
        <f t="shared" si="11"/>
        <v>1782</v>
      </c>
      <c r="R195" s="258"/>
      <c r="U195" s="116"/>
      <c r="V195" s="118">
        <v>1485</v>
      </c>
      <c r="W195" s="250"/>
    </row>
    <row r="196" spans="1:23" ht="15" customHeight="1">
      <c r="A196" s="119" t="s">
        <v>50</v>
      </c>
      <c r="B196" s="120" t="s">
        <v>521</v>
      </c>
      <c r="C196" s="144">
        <v>1000</v>
      </c>
      <c r="D196" s="144">
        <v>80</v>
      </c>
      <c r="E196" s="121">
        <v>245</v>
      </c>
      <c r="F196" s="122" t="s">
        <v>880</v>
      </c>
      <c r="G196" s="123" t="s">
        <v>881</v>
      </c>
      <c r="H196" s="124" t="s">
        <v>337</v>
      </c>
      <c r="I196" s="125"/>
      <c r="J196" s="128" t="s">
        <v>132</v>
      </c>
      <c r="K196" s="129">
        <v>2</v>
      </c>
      <c r="L196" s="130">
        <f t="shared" si="12"/>
        <v>2</v>
      </c>
      <c r="M196" s="145" t="s">
        <v>149</v>
      </c>
      <c r="N196" s="135">
        <f t="shared" si="13"/>
        <v>20</v>
      </c>
      <c r="O196" s="138">
        <f t="shared" si="14"/>
        <v>40</v>
      </c>
      <c r="P196" s="141">
        <f t="shared" si="10"/>
        <v>1721</v>
      </c>
      <c r="Q196" s="142">
        <f t="shared" si="11"/>
        <v>2065.1999999999998</v>
      </c>
      <c r="R196" s="258"/>
      <c r="U196" s="116"/>
      <c r="V196" s="118">
        <v>1721</v>
      </c>
      <c r="W196" s="250"/>
    </row>
    <row r="197" spans="1:23" ht="15" customHeight="1">
      <c r="A197" s="119" t="s">
        <v>50</v>
      </c>
      <c r="B197" s="120" t="s">
        <v>521</v>
      </c>
      <c r="C197" s="144">
        <v>1000</v>
      </c>
      <c r="D197" s="121">
        <v>90</v>
      </c>
      <c r="E197" s="121">
        <v>35</v>
      </c>
      <c r="F197" s="122" t="s">
        <v>882</v>
      </c>
      <c r="G197" s="123" t="s">
        <v>883</v>
      </c>
      <c r="H197" s="124" t="s">
        <v>337</v>
      </c>
      <c r="I197" s="125"/>
      <c r="J197" s="128" t="s">
        <v>132</v>
      </c>
      <c r="K197" s="129">
        <v>4</v>
      </c>
      <c r="L197" s="130">
        <f t="shared" si="12"/>
        <v>4</v>
      </c>
      <c r="M197" s="264" t="s">
        <v>149</v>
      </c>
      <c r="N197" s="135">
        <f t="shared" si="13"/>
        <v>10</v>
      </c>
      <c r="O197" s="138">
        <f t="shared" si="14"/>
        <v>40</v>
      </c>
      <c r="P197" s="265" t="s">
        <v>614</v>
      </c>
      <c r="Q197" s="142"/>
      <c r="R197" s="258"/>
      <c r="U197" s="116"/>
      <c r="V197" s="118">
        <v>794.5</v>
      </c>
      <c r="W197" s="250"/>
    </row>
    <row r="198" spans="1:23" ht="15" customHeight="1">
      <c r="A198" s="119" t="s">
        <v>50</v>
      </c>
      <c r="B198" s="120" t="s">
        <v>521</v>
      </c>
      <c r="C198" s="144">
        <v>1000</v>
      </c>
      <c r="D198" s="144">
        <v>90</v>
      </c>
      <c r="E198" s="121">
        <v>42</v>
      </c>
      <c r="F198" s="122" t="s">
        <v>884</v>
      </c>
      <c r="G198" s="123" t="s">
        <v>885</v>
      </c>
      <c r="H198" s="124" t="s">
        <v>337</v>
      </c>
      <c r="I198" s="125"/>
      <c r="J198" s="128" t="s">
        <v>132</v>
      </c>
      <c r="K198" s="129">
        <v>4</v>
      </c>
      <c r="L198" s="130">
        <f t="shared" si="12"/>
        <v>4</v>
      </c>
      <c r="M198" s="264" t="s">
        <v>149</v>
      </c>
      <c r="N198" s="135">
        <f t="shared" si="13"/>
        <v>10</v>
      </c>
      <c r="O198" s="138">
        <f t="shared" si="14"/>
        <v>40</v>
      </c>
      <c r="P198" s="265" t="s">
        <v>614</v>
      </c>
      <c r="Q198" s="142"/>
      <c r="R198" s="258"/>
      <c r="U198" s="116"/>
      <c r="V198" s="118">
        <v>827.5</v>
      </c>
      <c r="W198" s="250"/>
    </row>
    <row r="199" spans="1:23" ht="15" customHeight="1">
      <c r="A199" s="119" t="s">
        <v>50</v>
      </c>
      <c r="B199" s="120" t="s">
        <v>521</v>
      </c>
      <c r="C199" s="144">
        <v>1000</v>
      </c>
      <c r="D199" s="144">
        <v>90</v>
      </c>
      <c r="E199" s="121">
        <v>48</v>
      </c>
      <c r="F199" s="122" t="s">
        <v>886</v>
      </c>
      <c r="G199" s="123" t="s">
        <v>887</v>
      </c>
      <c r="H199" s="124" t="s">
        <v>337</v>
      </c>
      <c r="I199" s="125"/>
      <c r="J199" s="128" t="s">
        <v>132</v>
      </c>
      <c r="K199" s="129">
        <v>4</v>
      </c>
      <c r="L199" s="130">
        <f t="shared" si="12"/>
        <v>4</v>
      </c>
      <c r="M199" s="145" t="s">
        <v>149</v>
      </c>
      <c r="N199" s="135">
        <f t="shared" si="13"/>
        <v>10</v>
      </c>
      <c r="O199" s="138">
        <f t="shared" si="14"/>
        <v>40</v>
      </c>
      <c r="P199" s="141">
        <f t="shared" ref="P199:P261" si="15">ROUND(V199*(1-$Q$12),2)</f>
        <v>851.5</v>
      </c>
      <c r="Q199" s="142">
        <f t="shared" ref="Q199:Q261" si="16">ROUND(P199*1.2,2)</f>
        <v>1021.8</v>
      </c>
      <c r="R199" s="258"/>
      <c r="U199" s="116"/>
      <c r="V199" s="118">
        <v>851.5</v>
      </c>
      <c r="W199" s="250"/>
    </row>
    <row r="200" spans="1:23" ht="15" customHeight="1">
      <c r="A200" s="119" t="s">
        <v>50</v>
      </c>
      <c r="B200" s="120" t="s">
        <v>521</v>
      </c>
      <c r="C200" s="144">
        <v>1000</v>
      </c>
      <c r="D200" s="144">
        <v>90</v>
      </c>
      <c r="E200" s="121">
        <v>57</v>
      </c>
      <c r="F200" s="122" t="s">
        <v>888</v>
      </c>
      <c r="G200" s="123" t="s">
        <v>889</v>
      </c>
      <c r="H200" s="124" t="s">
        <v>337</v>
      </c>
      <c r="I200" s="125"/>
      <c r="J200" s="128" t="s">
        <v>132</v>
      </c>
      <c r="K200" s="129">
        <v>3</v>
      </c>
      <c r="L200" s="130">
        <f t="shared" si="12"/>
        <v>3</v>
      </c>
      <c r="M200" s="145" t="s">
        <v>149</v>
      </c>
      <c r="N200" s="135">
        <f t="shared" si="13"/>
        <v>14</v>
      </c>
      <c r="O200" s="138">
        <f t="shared" si="14"/>
        <v>42</v>
      </c>
      <c r="P200" s="141">
        <f t="shared" si="15"/>
        <v>937</v>
      </c>
      <c r="Q200" s="142">
        <f t="shared" si="16"/>
        <v>1124.4000000000001</v>
      </c>
      <c r="R200" s="258"/>
      <c r="U200" s="116"/>
      <c r="V200" s="118">
        <v>937</v>
      </c>
      <c r="W200" s="250"/>
    </row>
    <row r="201" spans="1:23" ht="15" customHeight="1">
      <c r="A201" s="119" t="s">
        <v>50</v>
      </c>
      <c r="B201" s="120" t="s">
        <v>521</v>
      </c>
      <c r="C201" s="144">
        <v>1000</v>
      </c>
      <c r="D201" s="144">
        <v>90</v>
      </c>
      <c r="E201" s="121">
        <v>60</v>
      </c>
      <c r="F201" s="122" t="s">
        <v>890</v>
      </c>
      <c r="G201" s="123" t="s">
        <v>891</v>
      </c>
      <c r="H201" s="124" t="s">
        <v>337</v>
      </c>
      <c r="I201" s="125"/>
      <c r="J201" s="128" t="s">
        <v>132</v>
      </c>
      <c r="K201" s="129">
        <v>3</v>
      </c>
      <c r="L201" s="130">
        <f t="shared" si="12"/>
        <v>3</v>
      </c>
      <c r="M201" s="264" t="s">
        <v>149</v>
      </c>
      <c r="N201" s="135">
        <f t="shared" si="13"/>
        <v>14</v>
      </c>
      <c r="O201" s="138">
        <f t="shared" si="14"/>
        <v>42</v>
      </c>
      <c r="P201" s="265" t="s">
        <v>614</v>
      </c>
      <c r="Q201" s="142"/>
      <c r="R201" s="258"/>
      <c r="U201" s="116"/>
      <c r="V201" s="118">
        <v>969</v>
      </c>
      <c r="W201" s="250"/>
    </row>
    <row r="202" spans="1:23" ht="15" customHeight="1">
      <c r="A202" s="119" t="s">
        <v>50</v>
      </c>
      <c r="B202" s="120" t="s">
        <v>521</v>
      </c>
      <c r="C202" s="144">
        <v>1000</v>
      </c>
      <c r="D202" s="144">
        <v>90</v>
      </c>
      <c r="E202" s="121">
        <v>64</v>
      </c>
      <c r="F202" s="266" t="s">
        <v>388</v>
      </c>
      <c r="G202" s="123" t="s">
        <v>892</v>
      </c>
      <c r="H202" s="124" t="s">
        <v>337</v>
      </c>
      <c r="I202" s="125"/>
      <c r="J202" s="128" t="s">
        <v>132</v>
      </c>
      <c r="K202" s="129">
        <v>3</v>
      </c>
      <c r="L202" s="130">
        <f t="shared" si="12"/>
        <v>3</v>
      </c>
      <c r="M202" s="264" t="s">
        <v>149</v>
      </c>
      <c r="N202" s="135">
        <f t="shared" si="13"/>
        <v>14</v>
      </c>
      <c r="O202" s="138">
        <f t="shared" si="14"/>
        <v>42</v>
      </c>
      <c r="P202" s="265" t="s">
        <v>614</v>
      </c>
      <c r="Q202" s="142"/>
      <c r="R202" s="258"/>
      <c r="U202" s="116"/>
      <c r="V202" s="118">
        <v>988</v>
      </c>
      <c r="W202" s="250"/>
    </row>
    <row r="203" spans="1:23" ht="15" customHeight="1">
      <c r="A203" s="119" t="s">
        <v>50</v>
      </c>
      <c r="B203" s="120" t="s">
        <v>521</v>
      </c>
      <c r="C203" s="144">
        <v>1000</v>
      </c>
      <c r="D203" s="144">
        <v>90</v>
      </c>
      <c r="E203" s="121">
        <v>70</v>
      </c>
      <c r="F203" s="122" t="s">
        <v>893</v>
      </c>
      <c r="G203" s="123" t="s">
        <v>894</v>
      </c>
      <c r="H203" s="124" t="s">
        <v>337</v>
      </c>
      <c r="I203" s="125"/>
      <c r="J203" s="128" t="s">
        <v>132</v>
      </c>
      <c r="K203" s="129">
        <v>3</v>
      </c>
      <c r="L203" s="130">
        <f t="shared" si="12"/>
        <v>3</v>
      </c>
      <c r="M203" s="264" t="s">
        <v>149</v>
      </c>
      <c r="N203" s="135">
        <f t="shared" si="13"/>
        <v>14</v>
      </c>
      <c r="O203" s="138">
        <f t="shared" si="14"/>
        <v>42</v>
      </c>
      <c r="P203" s="265" t="s">
        <v>614</v>
      </c>
      <c r="Q203" s="142"/>
      <c r="R203" s="258"/>
      <c r="U203" s="116"/>
      <c r="V203" s="118">
        <v>1006.5</v>
      </c>
      <c r="W203" s="250"/>
    </row>
    <row r="204" spans="1:23" ht="15" customHeight="1">
      <c r="A204" s="119" t="s">
        <v>50</v>
      </c>
      <c r="B204" s="120" t="s">
        <v>521</v>
      </c>
      <c r="C204" s="144">
        <v>1000</v>
      </c>
      <c r="D204" s="144">
        <v>90</v>
      </c>
      <c r="E204" s="121">
        <v>76</v>
      </c>
      <c r="F204" s="122" t="s">
        <v>895</v>
      </c>
      <c r="G204" s="123" t="s">
        <v>896</v>
      </c>
      <c r="H204" s="124" t="s">
        <v>337</v>
      </c>
      <c r="I204" s="125"/>
      <c r="J204" s="128" t="s">
        <v>132</v>
      </c>
      <c r="K204" s="129">
        <v>3</v>
      </c>
      <c r="L204" s="130">
        <f t="shared" si="12"/>
        <v>3</v>
      </c>
      <c r="M204" s="145" t="s">
        <v>149</v>
      </c>
      <c r="N204" s="135">
        <f t="shared" si="13"/>
        <v>14</v>
      </c>
      <c r="O204" s="138">
        <f t="shared" si="14"/>
        <v>42</v>
      </c>
      <c r="P204" s="141">
        <f t="shared" si="15"/>
        <v>1059</v>
      </c>
      <c r="Q204" s="142">
        <f t="shared" si="16"/>
        <v>1270.8</v>
      </c>
      <c r="R204" s="258"/>
      <c r="U204" s="116"/>
      <c r="V204" s="118">
        <v>1059</v>
      </c>
      <c r="W204" s="250"/>
    </row>
    <row r="205" spans="1:23" ht="15" customHeight="1">
      <c r="A205" s="119" t="s">
        <v>50</v>
      </c>
      <c r="B205" s="120" t="s">
        <v>521</v>
      </c>
      <c r="C205" s="144">
        <v>1000</v>
      </c>
      <c r="D205" s="144">
        <v>90</v>
      </c>
      <c r="E205" s="121">
        <v>83</v>
      </c>
      <c r="F205" s="122" t="s">
        <v>897</v>
      </c>
      <c r="G205" s="123" t="s">
        <v>898</v>
      </c>
      <c r="H205" s="124" t="s">
        <v>337</v>
      </c>
      <c r="I205" s="125"/>
      <c r="J205" s="128" t="s">
        <v>132</v>
      </c>
      <c r="K205" s="129">
        <v>3</v>
      </c>
      <c r="L205" s="130">
        <f t="shared" si="12"/>
        <v>3</v>
      </c>
      <c r="M205" s="264" t="s">
        <v>149</v>
      </c>
      <c r="N205" s="135">
        <f t="shared" si="13"/>
        <v>14</v>
      </c>
      <c r="O205" s="138">
        <f t="shared" si="14"/>
        <v>42</v>
      </c>
      <c r="P205" s="265" t="s">
        <v>614</v>
      </c>
      <c r="Q205" s="142"/>
      <c r="R205" s="258"/>
      <c r="U205" s="116"/>
      <c r="V205" s="118">
        <v>1113.5</v>
      </c>
      <c r="W205" s="250"/>
    </row>
    <row r="206" spans="1:23" ht="15" customHeight="1">
      <c r="A206" s="119" t="s">
        <v>50</v>
      </c>
      <c r="B206" s="120" t="s">
        <v>521</v>
      </c>
      <c r="C206" s="144">
        <v>1000</v>
      </c>
      <c r="D206" s="144">
        <v>90</v>
      </c>
      <c r="E206" s="121">
        <v>89</v>
      </c>
      <c r="F206" s="122" t="s">
        <v>899</v>
      </c>
      <c r="G206" s="123" t="s">
        <v>900</v>
      </c>
      <c r="H206" s="124" t="s">
        <v>337</v>
      </c>
      <c r="I206" s="125"/>
      <c r="J206" s="128" t="s">
        <v>132</v>
      </c>
      <c r="K206" s="129">
        <v>3</v>
      </c>
      <c r="L206" s="130">
        <f t="shared" si="12"/>
        <v>3</v>
      </c>
      <c r="M206" s="145" t="s">
        <v>149</v>
      </c>
      <c r="N206" s="135">
        <f t="shared" si="13"/>
        <v>14</v>
      </c>
      <c r="O206" s="138">
        <f t="shared" si="14"/>
        <v>42</v>
      </c>
      <c r="P206" s="141">
        <f t="shared" si="15"/>
        <v>1179</v>
      </c>
      <c r="Q206" s="142">
        <f t="shared" si="16"/>
        <v>1414.8</v>
      </c>
      <c r="R206" s="258"/>
      <c r="U206" s="116"/>
      <c r="V206" s="118">
        <v>1179</v>
      </c>
      <c r="W206" s="250"/>
    </row>
    <row r="207" spans="1:23" ht="15" customHeight="1">
      <c r="A207" s="119" t="s">
        <v>50</v>
      </c>
      <c r="B207" s="120" t="s">
        <v>521</v>
      </c>
      <c r="C207" s="144">
        <v>1000</v>
      </c>
      <c r="D207" s="144">
        <v>90</v>
      </c>
      <c r="E207" s="121">
        <v>102</v>
      </c>
      <c r="F207" s="122" t="s">
        <v>901</v>
      </c>
      <c r="G207" s="123" t="s">
        <v>902</v>
      </c>
      <c r="H207" s="124" t="s">
        <v>337</v>
      </c>
      <c r="I207" s="125"/>
      <c r="J207" s="128" t="s">
        <v>132</v>
      </c>
      <c r="K207" s="129">
        <v>3</v>
      </c>
      <c r="L207" s="130">
        <f t="shared" si="12"/>
        <v>3</v>
      </c>
      <c r="M207" s="264" t="s">
        <v>149</v>
      </c>
      <c r="N207" s="135">
        <f t="shared" si="13"/>
        <v>14</v>
      </c>
      <c r="O207" s="138">
        <f t="shared" si="14"/>
        <v>42</v>
      </c>
      <c r="P207" s="265" t="s">
        <v>614</v>
      </c>
      <c r="Q207" s="142"/>
      <c r="R207" s="258"/>
      <c r="U207" s="116"/>
      <c r="V207" s="118">
        <v>1205.5</v>
      </c>
      <c r="W207" s="250"/>
    </row>
    <row r="208" spans="1:23" ht="15" customHeight="1">
      <c r="A208" s="119" t="s">
        <v>50</v>
      </c>
      <c r="B208" s="120" t="s">
        <v>521</v>
      </c>
      <c r="C208" s="144">
        <v>1000</v>
      </c>
      <c r="D208" s="144">
        <v>90</v>
      </c>
      <c r="E208" s="121">
        <v>108</v>
      </c>
      <c r="F208" s="122" t="s">
        <v>903</v>
      </c>
      <c r="G208" s="123" t="s">
        <v>904</v>
      </c>
      <c r="H208" s="124" t="s">
        <v>337</v>
      </c>
      <c r="I208" s="125"/>
      <c r="J208" s="128" t="s">
        <v>132</v>
      </c>
      <c r="K208" s="129">
        <v>3</v>
      </c>
      <c r="L208" s="130">
        <f t="shared" si="12"/>
        <v>3</v>
      </c>
      <c r="M208" s="145" t="s">
        <v>149</v>
      </c>
      <c r="N208" s="135">
        <f t="shared" si="13"/>
        <v>14</v>
      </c>
      <c r="O208" s="138">
        <f t="shared" si="14"/>
        <v>42</v>
      </c>
      <c r="P208" s="141">
        <f t="shared" si="15"/>
        <v>1229.5</v>
      </c>
      <c r="Q208" s="142">
        <f t="shared" si="16"/>
        <v>1475.4</v>
      </c>
      <c r="R208" s="258"/>
      <c r="U208" s="116"/>
      <c r="V208" s="118">
        <v>1229.5</v>
      </c>
      <c r="W208" s="250"/>
    </row>
    <row r="209" spans="1:23" ht="15" customHeight="1">
      <c r="A209" s="119" t="s">
        <v>50</v>
      </c>
      <c r="B209" s="120" t="s">
        <v>521</v>
      </c>
      <c r="C209" s="144">
        <v>1000</v>
      </c>
      <c r="D209" s="144">
        <v>90</v>
      </c>
      <c r="E209" s="121">
        <v>114</v>
      </c>
      <c r="F209" s="122" t="s">
        <v>905</v>
      </c>
      <c r="G209" s="123" t="s">
        <v>906</v>
      </c>
      <c r="H209" s="124" t="s">
        <v>337</v>
      </c>
      <c r="I209" s="125"/>
      <c r="J209" s="128" t="s">
        <v>132</v>
      </c>
      <c r="K209" s="129">
        <v>3</v>
      </c>
      <c r="L209" s="130">
        <f t="shared" ref="L209:L272" si="17">K209</f>
        <v>3</v>
      </c>
      <c r="M209" s="145" t="s">
        <v>149</v>
      </c>
      <c r="N209" s="135">
        <f t="shared" ref="N209:N272" si="18">IF(M209="A",1,IF(M209="B",ROUNDUP(10/L209,0),ROUNDUP(40/L209,0)))</f>
        <v>14</v>
      </c>
      <c r="O209" s="138">
        <f t="shared" ref="O209:O272" si="19">N209*L209</f>
        <v>42</v>
      </c>
      <c r="P209" s="141">
        <f t="shared" si="15"/>
        <v>1283.5</v>
      </c>
      <c r="Q209" s="142">
        <f t="shared" si="16"/>
        <v>1540.2</v>
      </c>
      <c r="R209" s="258"/>
      <c r="U209" s="116"/>
      <c r="V209" s="118">
        <v>1283.5</v>
      </c>
      <c r="W209" s="250"/>
    </row>
    <row r="210" spans="1:23" ht="15" customHeight="1">
      <c r="A210" s="119" t="s">
        <v>50</v>
      </c>
      <c r="B210" s="120" t="s">
        <v>521</v>
      </c>
      <c r="C210" s="144">
        <v>1000</v>
      </c>
      <c r="D210" s="144">
        <v>90</v>
      </c>
      <c r="E210" s="121">
        <v>133</v>
      </c>
      <c r="F210" s="122" t="s">
        <v>907</v>
      </c>
      <c r="G210" s="123" t="s">
        <v>908</v>
      </c>
      <c r="H210" s="124" t="s">
        <v>337</v>
      </c>
      <c r="I210" s="125"/>
      <c r="J210" s="128" t="s">
        <v>132</v>
      </c>
      <c r="K210" s="129">
        <v>2</v>
      </c>
      <c r="L210" s="130">
        <f t="shared" si="17"/>
        <v>2</v>
      </c>
      <c r="M210" s="145" t="s">
        <v>149</v>
      </c>
      <c r="N210" s="135">
        <f t="shared" si="18"/>
        <v>20</v>
      </c>
      <c r="O210" s="138">
        <f t="shared" si="19"/>
        <v>40</v>
      </c>
      <c r="P210" s="141">
        <f t="shared" si="15"/>
        <v>1346.5</v>
      </c>
      <c r="Q210" s="142">
        <f t="shared" si="16"/>
        <v>1615.8</v>
      </c>
      <c r="R210" s="258"/>
      <c r="U210" s="116"/>
      <c r="V210" s="118">
        <v>1346.5</v>
      </c>
      <c r="W210" s="250"/>
    </row>
    <row r="211" spans="1:23" ht="15" customHeight="1">
      <c r="A211" s="119" t="s">
        <v>50</v>
      </c>
      <c r="B211" s="120" t="s">
        <v>521</v>
      </c>
      <c r="C211" s="144">
        <v>1000</v>
      </c>
      <c r="D211" s="144">
        <v>90</v>
      </c>
      <c r="E211" s="121">
        <v>140</v>
      </c>
      <c r="F211" s="122" t="s">
        <v>909</v>
      </c>
      <c r="G211" s="123" t="s">
        <v>910</v>
      </c>
      <c r="H211" s="124" t="s">
        <v>337</v>
      </c>
      <c r="I211" s="125"/>
      <c r="J211" s="128" t="s">
        <v>132</v>
      </c>
      <c r="K211" s="129">
        <v>2</v>
      </c>
      <c r="L211" s="130">
        <f t="shared" si="17"/>
        <v>2</v>
      </c>
      <c r="M211" s="145" t="s">
        <v>149</v>
      </c>
      <c r="N211" s="135">
        <f t="shared" si="18"/>
        <v>20</v>
      </c>
      <c r="O211" s="138">
        <f t="shared" si="19"/>
        <v>40</v>
      </c>
      <c r="P211" s="141">
        <f t="shared" si="15"/>
        <v>1402</v>
      </c>
      <c r="Q211" s="142">
        <f t="shared" si="16"/>
        <v>1682.4</v>
      </c>
      <c r="R211" s="258"/>
      <c r="U211" s="116"/>
      <c r="V211" s="118">
        <v>1402</v>
      </c>
      <c r="W211" s="250"/>
    </row>
    <row r="212" spans="1:23" ht="15" customHeight="1">
      <c r="A212" s="119" t="s">
        <v>50</v>
      </c>
      <c r="B212" s="120" t="s">
        <v>521</v>
      </c>
      <c r="C212" s="144">
        <v>1000</v>
      </c>
      <c r="D212" s="144">
        <v>90</v>
      </c>
      <c r="E212" s="121">
        <v>159</v>
      </c>
      <c r="F212" s="122" t="s">
        <v>911</v>
      </c>
      <c r="G212" s="123" t="s">
        <v>912</v>
      </c>
      <c r="H212" s="124" t="s">
        <v>337</v>
      </c>
      <c r="I212" s="125"/>
      <c r="J212" s="128" t="s">
        <v>132</v>
      </c>
      <c r="K212" s="129">
        <v>2</v>
      </c>
      <c r="L212" s="130">
        <f t="shared" si="17"/>
        <v>2</v>
      </c>
      <c r="M212" s="145" t="s">
        <v>149</v>
      </c>
      <c r="N212" s="135">
        <f t="shared" si="18"/>
        <v>20</v>
      </c>
      <c r="O212" s="138">
        <f t="shared" si="19"/>
        <v>40</v>
      </c>
      <c r="P212" s="141">
        <f t="shared" si="15"/>
        <v>1453</v>
      </c>
      <c r="Q212" s="142">
        <f t="shared" si="16"/>
        <v>1743.6</v>
      </c>
      <c r="R212" s="258"/>
      <c r="U212" s="116"/>
      <c r="V212" s="118">
        <v>1453</v>
      </c>
      <c r="W212" s="250"/>
    </row>
    <row r="213" spans="1:23" ht="15" customHeight="1">
      <c r="A213" s="119" t="s">
        <v>50</v>
      </c>
      <c r="B213" s="120" t="s">
        <v>521</v>
      </c>
      <c r="C213" s="144">
        <v>1000</v>
      </c>
      <c r="D213" s="144">
        <v>90</v>
      </c>
      <c r="E213" s="121">
        <v>169</v>
      </c>
      <c r="F213" s="122" t="s">
        <v>913</v>
      </c>
      <c r="G213" s="123" t="s">
        <v>914</v>
      </c>
      <c r="H213" s="124" t="s">
        <v>337</v>
      </c>
      <c r="I213" s="125"/>
      <c r="J213" s="128" t="s">
        <v>132</v>
      </c>
      <c r="K213" s="129">
        <v>2</v>
      </c>
      <c r="L213" s="130">
        <f t="shared" si="17"/>
        <v>2</v>
      </c>
      <c r="M213" s="145" t="s">
        <v>149</v>
      </c>
      <c r="N213" s="135">
        <f t="shared" si="18"/>
        <v>20</v>
      </c>
      <c r="O213" s="138">
        <f t="shared" si="19"/>
        <v>40</v>
      </c>
      <c r="P213" s="141">
        <f t="shared" si="15"/>
        <v>1502</v>
      </c>
      <c r="Q213" s="142">
        <f t="shared" si="16"/>
        <v>1802.4</v>
      </c>
      <c r="R213" s="258"/>
      <c r="U213" s="116"/>
      <c r="V213" s="118">
        <v>1502</v>
      </c>
      <c r="W213" s="250"/>
    </row>
    <row r="214" spans="1:23" ht="15" customHeight="1">
      <c r="A214" s="119" t="s">
        <v>50</v>
      </c>
      <c r="B214" s="120" t="s">
        <v>521</v>
      </c>
      <c r="C214" s="144">
        <v>1000</v>
      </c>
      <c r="D214" s="144">
        <v>90</v>
      </c>
      <c r="E214" s="121">
        <v>194</v>
      </c>
      <c r="F214" s="122" t="s">
        <v>915</v>
      </c>
      <c r="G214" s="123" t="s">
        <v>916</v>
      </c>
      <c r="H214" s="124" t="s">
        <v>337</v>
      </c>
      <c r="I214" s="125"/>
      <c r="J214" s="128" t="s">
        <v>132</v>
      </c>
      <c r="K214" s="129">
        <v>2</v>
      </c>
      <c r="L214" s="130">
        <f t="shared" si="17"/>
        <v>2</v>
      </c>
      <c r="M214" s="145" t="s">
        <v>149</v>
      </c>
      <c r="N214" s="135">
        <f t="shared" si="18"/>
        <v>20</v>
      </c>
      <c r="O214" s="138">
        <f t="shared" si="19"/>
        <v>40</v>
      </c>
      <c r="P214" s="141">
        <f t="shared" si="15"/>
        <v>1562</v>
      </c>
      <c r="Q214" s="142">
        <f t="shared" si="16"/>
        <v>1874.4</v>
      </c>
      <c r="R214" s="258"/>
      <c r="U214" s="116"/>
      <c r="V214" s="118">
        <v>1562</v>
      </c>
      <c r="W214" s="250"/>
    </row>
    <row r="215" spans="1:23" ht="15" customHeight="1">
      <c r="A215" s="119" t="s">
        <v>50</v>
      </c>
      <c r="B215" s="120" t="s">
        <v>521</v>
      </c>
      <c r="C215" s="144">
        <v>1000</v>
      </c>
      <c r="D215" s="144">
        <v>90</v>
      </c>
      <c r="E215" s="121">
        <v>205</v>
      </c>
      <c r="F215" s="122" t="s">
        <v>917</v>
      </c>
      <c r="G215" s="123" t="s">
        <v>918</v>
      </c>
      <c r="H215" s="124" t="s">
        <v>337</v>
      </c>
      <c r="I215" s="125"/>
      <c r="J215" s="128" t="s">
        <v>132</v>
      </c>
      <c r="K215" s="129">
        <v>2</v>
      </c>
      <c r="L215" s="130">
        <f t="shared" si="17"/>
        <v>2</v>
      </c>
      <c r="M215" s="145" t="s">
        <v>149</v>
      </c>
      <c r="N215" s="135">
        <f t="shared" si="18"/>
        <v>20</v>
      </c>
      <c r="O215" s="138">
        <f t="shared" si="19"/>
        <v>40</v>
      </c>
      <c r="P215" s="141">
        <f t="shared" si="15"/>
        <v>1623.5</v>
      </c>
      <c r="Q215" s="142">
        <f t="shared" si="16"/>
        <v>1948.2</v>
      </c>
      <c r="R215" s="258"/>
      <c r="U215" s="116"/>
      <c r="V215" s="118">
        <v>1623.5</v>
      </c>
      <c r="W215" s="250"/>
    </row>
    <row r="216" spans="1:23" ht="15" customHeight="1">
      <c r="A216" s="119" t="s">
        <v>50</v>
      </c>
      <c r="B216" s="120" t="s">
        <v>521</v>
      </c>
      <c r="C216" s="144">
        <v>1000</v>
      </c>
      <c r="D216" s="144">
        <v>90</v>
      </c>
      <c r="E216" s="121">
        <v>219</v>
      </c>
      <c r="F216" s="122" t="s">
        <v>919</v>
      </c>
      <c r="G216" s="123" t="s">
        <v>920</v>
      </c>
      <c r="H216" s="124" t="s">
        <v>337</v>
      </c>
      <c r="I216" s="125"/>
      <c r="J216" s="128" t="s">
        <v>132</v>
      </c>
      <c r="K216" s="129">
        <v>2</v>
      </c>
      <c r="L216" s="130">
        <f t="shared" si="17"/>
        <v>2</v>
      </c>
      <c r="M216" s="145" t="s">
        <v>149</v>
      </c>
      <c r="N216" s="135">
        <f t="shared" si="18"/>
        <v>20</v>
      </c>
      <c r="O216" s="138">
        <f t="shared" si="19"/>
        <v>40</v>
      </c>
      <c r="P216" s="141">
        <f t="shared" si="15"/>
        <v>1708.5</v>
      </c>
      <c r="Q216" s="142">
        <f t="shared" si="16"/>
        <v>2050.1999999999998</v>
      </c>
      <c r="R216" s="258"/>
      <c r="U216" s="116"/>
      <c r="V216" s="118">
        <v>1708.5</v>
      </c>
      <c r="W216" s="250"/>
    </row>
    <row r="217" spans="1:23" ht="15" customHeight="1">
      <c r="A217" s="119" t="s">
        <v>50</v>
      </c>
      <c r="B217" s="120" t="s">
        <v>521</v>
      </c>
      <c r="C217" s="144">
        <v>1000</v>
      </c>
      <c r="D217" s="144">
        <v>90</v>
      </c>
      <c r="E217" s="121">
        <v>245</v>
      </c>
      <c r="F217" s="122" t="s">
        <v>921</v>
      </c>
      <c r="G217" s="123" t="s">
        <v>922</v>
      </c>
      <c r="H217" s="124" t="s">
        <v>337</v>
      </c>
      <c r="I217" s="125"/>
      <c r="J217" s="128" t="s">
        <v>132</v>
      </c>
      <c r="K217" s="129">
        <v>2</v>
      </c>
      <c r="L217" s="130">
        <f t="shared" si="17"/>
        <v>2</v>
      </c>
      <c r="M217" s="145" t="s">
        <v>149</v>
      </c>
      <c r="N217" s="135">
        <f t="shared" si="18"/>
        <v>20</v>
      </c>
      <c r="O217" s="138">
        <f t="shared" si="19"/>
        <v>40</v>
      </c>
      <c r="P217" s="141">
        <f t="shared" si="15"/>
        <v>1807.5</v>
      </c>
      <c r="Q217" s="142">
        <f t="shared" si="16"/>
        <v>2169</v>
      </c>
      <c r="R217" s="258"/>
      <c r="U217" s="116"/>
      <c r="V217" s="118">
        <v>1807.5</v>
      </c>
      <c r="W217" s="250"/>
    </row>
    <row r="218" spans="1:23" ht="15" customHeight="1">
      <c r="A218" s="119" t="s">
        <v>50</v>
      </c>
      <c r="B218" s="120" t="s">
        <v>521</v>
      </c>
      <c r="C218" s="144">
        <v>1000</v>
      </c>
      <c r="D218" s="121">
        <v>100</v>
      </c>
      <c r="E218" s="121">
        <v>35</v>
      </c>
      <c r="F218" s="122" t="s">
        <v>923</v>
      </c>
      <c r="G218" s="123" t="s">
        <v>924</v>
      </c>
      <c r="H218" s="124" t="s">
        <v>337</v>
      </c>
      <c r="I218" s="125"/>
      <c r="J218" s="128" t="s">
        <v>132</v>
      </c>
      <c r="K218" s="129">
        <v>4</v>
      </c>
      <c r="L218" s="130">
        <f t="shared" si="17"/>
        <v>4</v>
      </c>
      <c r="M218" s="145" t="s">
        <v>149</v>
      </c>
      <c r="N218" s="135">
        <f t="shared" si="18"/>
        <v>10</v>
      </c>
      <c r="O218" s="138">
        <f t="shared" si="19"/>
        <v>40</v>
      </c>
      <c r="P218" s="141">
        <f t="shared" si="15"/>
        <v>948.5</v>
      </c>
      <c r="Q218" s="142">
        <f t="shared" si="16"/>
        <v>1138.2</v>
      </c>
      <c r="R218" s="258"/>
      <c r="U218" s="116"/>
      <c r="V218" s="118">
        <v>948.5</v>
      </c>
      <c r="W218" s="250"/>
    </row>
    <row r="219" spans="1:23" ht="15" customHeight="1">
      <c r="A219" s="119" t="s">
        <v>50</v>
      </c>
      <c r="B219" s="120" t="s">
        <v>521</v>
      </c>
      <c r="C219" s="144">
        <v>1000</v>
      </c>
      <c r="D219" s="144">
        <v>100</v>
      </c>
      <c r="E219" s="121">
        <v>42</v>
      </c>
      <c r="F219" s="122" t="s">
        <v>925</v>
      </c>
      <c r="G219" s="123" t="s">
        <v>926</v>
      </c>
      <c r="H219" s="124" t="s">
        <v>337</v>
      </c>
      <c r="I219" s="125"/>
      <c r="J219" s="128" t="s">
        <v>132</v>
      </c>
      <c r="K219" s="129">
        <v>3</v>
      </c>
      <c r="L219" s="130">
        <f t="shared" si="17"/>
        <v>3</v>
      </c>
      <c r="M219" s="264" t="s">
        <v>149</v>
      </c>
      <c r="N219" s="135">
        <f t="shared" si="18"/>
        <v>14</v>
      </c>
      <c r="O219" s="138">
        <f t="shared" si="19"/>
        <v>42</v>
      </c>
      <c r="P219" s="265" t="s">
        <v>614</v>
      </c>
      <c r="Q219" s="142"/>
      <c r="R219" s="258"/>
      <c r="U219" s="116"/>
      <c r="V219" s="118">
        <v>987.5</v>
      </c>
      <c r="W219" s="250"/>
    </row>
    <row r="220" spans="1:23" ht="15" customHeight="1">
      <c r="A220" s="119" t="s">
        <v>50</v>
      </c>
      <c r="B220" s="120" t="s">
        <v>521</v>
      </c>
      <c r="C220" s="144">
        <v>1000</v>
      </c>
      <c r="D220" s="144">
        <v>100</v>
      </c>
      <c r="E220" s="121">
        <v>45</v>
      </c>
      <c r="F220" s="266" t="s">
        <v>388</v>
      </c>
      <c r="G220" s="123" t="s">
        <v>927</v>
      </c>
      <c r="H220" s="124" t="s">
        <v>337</v>
      </c>
      <c r="I220" s="125"/>
      <c r="J220" s="128" t="s">
        <v>132</v>
      </c>
      <c r="K220" s="129">
        <v>3</v>
      </c>
      <c r="L220" s="130">
        <f t="shared" si="17"/>
        <v>3</v>
      </c>
      <c r="M220" s="264" t="s">
        <v>149</v>
      </c>
      <c r="N220" s="135">
        <f t="shared" si="18"/>
        <v>14</v>
      </c>
      <c r="O220" s="138">
        <f t="shared" si="19"/>
        <v>42</v>
      </c>
      <c r="P220" s="265" t="s">
        <v>614</v>
      </c>
      <c r="Q220" s="142"/>
      <c r="R220" s="258"/>
      <c r="U220" s="116"/>
      <c r="V220" s="118">
        <v>1007.5</v>
      </c>
      <c r="W220" s="250"/>
    </row>
    <row r="221" spans="1:23" ht="15" customHeight="1">
      <c r="A221" s="119" t="s">
        <v>50</v>
      </c>
      <c r="B221" s="120" t="s">
        <v>521</v>
      </c>
      <c r="C221" s="144">
        <v>1000</v>
      </c>
      <c r="D221" s="144">
        <v>100</v>
      </c>
      <c r="E221" s="121">
        <v>48</v>
      </c>
      <c r="F221" s="122" t="s">
        <v>928</v>
      </c>
      <c r="G221" s="123" t="s">
        <v>929</v>
      </c>
      <c r="H221" s="124" t="s">
        <v>337</v>
      </c>
      <c r="I221" s="125"/>
      <c r="J221" s="128" t="s">
        <v>132</v>
      </c>
      <c r="K221" s="129">
        <v>3</v>
      </c>
      <c r="L221" s="130">
        <f t="shared" si="17"/>
        <v>3</v>
      </c>
      <c r="M221" s="145" t="s">
        <v>149</v>
      </c>
      <c r="N221" s="135">
        <f t="shared" si="18"/>
        <v>14</v>
      </c>
      <c r="O221" s="138">
        <f t="shared" si="19"/>
        <v>42</v>
      </c>
      <c r="P221" s="141">
        <f t="shared" si="15"/>
        <v>1029</v>
      </c>
      <c r="Q221" s="142">
        <f t="shared" si="16"/>
        <v>1234.8</v>
      </c>
      <c r="R221" s="258"/>
      <c r="U221" s="116"/>
      <c r="V221" s="118">
        <v>1029</v>
      </c>
      <c r="W221" s="250"/>
    </row>
    <row r="222" spans="1:23" ht="15" customHeight="1">
      <c r="A222" s="119" t="s">
        <v>50</v>
      </c>
      <c r="B222" s="120" t="s">
        <v>521</v>
      </c>
      <c r="C222" s="144">
        <v>1000</v>
      </c>
      <c r="D222" s="144">
        <v>100</v>
      </c>
      <c r="E222" s="121">
        <v>57</v>
      </c>
      <c r="F222" s="122" t="s">
        <v>930</v>
      </c>
      <c r="G222" s="123" t="s">
        <v>931</v>
      </c>
      <c r="H222" s="124" t="s">
        <v>337</v>
      </c>
      <c r="I222" s="125"/>
      <c r="J222" s="128" t="s">
        <v>132</v>
      </c>
      <c r="K222" s="129">
        <v>3</v>
      </c>
      <c r="L222" s="130">
        <f t="shared" si="17"/>
        <v>3</v>
      </c>
      <c r="M222" s="145" t="s">
        <v>149</v>
      </c>
      <c r="N222" s="135">
        <f t="shared" si="18"/>
        <v>14</v>
      </c>
      <c r="O222" s="138">
        <f t="shared" si="19"/>
        <v>42</v>
      </c>
      <c r="P222" s="141">
        <f t="shared" si="15"/>
        <v>1110</v>
      </c>
      <c r="Q222" s="142">
        <f t="shared" si="16"/>
        <v>1332</v>
      </c>
      <c r="R222" s="258"/>
      <c r="U222" s="116"/>
      <c r="V222" s="118">
        <v>1110</v>
      </c>
      <c r="W222" s="250"/>
    </row>
    <row r="223" spans="1:23" ht="15" customHeight="1">
      <c r="A223" s="119" t="s">
        <v>50</v>
      </c>
      <c r="B223" s="120" t="s">
        <v>521</v>
      </c>
      <c r="C223" s="144">
        <v>1000</v>
      </c>
      <c r="D223" s="144">
        <v>100</v>
      </c>
      <c r="E223" s="121">
        <v>60</v>
      </c>
      <c r="F223" s="122" t="s">
        <v>932</v>
      </c>
      <c r="G223" s="123" t="s">
        <v>933</v>
      </c>
      <c r="H223" s="124" t="s">
        <v>337</v>
      </c>
      <c r="I223" s="125"/>
      <c r="J223" s="128" t="s">
        <v>132</v>
      </c>
      <c r="K223" s="129">
        <v>3</v>
      </c>
      <c r="L223" s="130">
        <f t="shared" si="17"/>
        <v>3</v>
      </c>
      <c r="M223" s="145" t="s">
        <v>149</v>
      </c>
      <c r="N223" s="135">
        <f t="shared" si="18"/>
        <v>14</v>
      </c>
      <c r="O223" s="138">
        <f t="shared" si="19"/>
        <v>42</v>
      </c>
      <c r="P223" s="141">
        <f t="shared" si="15"/>
        <v>1172</v>
      </c>
      <c r="Q223" s="142">
        <f t="shared" si="16"/>
        <v>1406.4</v>
      </c>
      <c r="R223" s="258"/>
      <c r="U223" s="116"/>
      <c r="V223" s="118">
        <v>1172</v>
      </c>
      <c r="W223" s="250"/>
    </row>
    <row r="224" spans="1:23" ht="15" customHeight="1">
      <c r="A224" s="119" t="s">
        <v>50</v>
      </c>
      <c r="B224" s="120" t="s">
        <v>521</v>
      </c>
      <c r="C224" s="144">
        <v>1000</v>
      </c>
      <c r="D224" s="144">
        <v>100</v>
      </c>
      <c r="E224" s="121">
        <v>70</v>
      </c>
      <c r="F224" s="122" t="s">
        <v>934</v>
      </c>
      <c r="G224" s="123" t="s">
        <v>935</v>
      </c>
      <c r="H224" s="124" t="s">
        <v>337</v>
      </c>
      <c r="I224" s="125"/>
      <c r="J224" s="128" t="s">
        <v>132</v>
      </c>
      <c r="K224" s="129">
        <v>3</v>
      </c>
      <c r="L224" s="130">
        <f t="shared" si="17"/>
        <v>3</v>
      </c>
      <c r="M224" s="145" t="s">
        <v>149</v>
      </c>
      <c r="N224" s="135">
        <f t="shared" si="18"/>
        <v>14</v>
      </c>
      <c r="O224" s="138">
        <f t="shared" si="19"/>
        <v>42</v>
      </c>
      <c r="P224" s="141">
        <f t="shared" si="15"/>
        <v>1225</v>
      </c>
      <c r="Q224" s="142">
        <f t="shared" si="16"/>
        <v>1470</v>
      </c>
      <c r="R224" s="258"/>
      <c r="U224" s="116"/>
      <c r="V224" s="118">
        <v>1225</v>
      </c>
      <c r="W224" s="250"/>
    </row>
    <row r="225" spans="1:23" ht="15" customHeight="1">
      <c r="A225" s="119" t="s">
        <v>50</v>
      </c>
      <c r="B225" s="120" t="s">
        <v>521</v>
      </c>
      <c r="C225" s="144">
        <v>1000</v>
      </c>
      <c r="D225" s="144">
        <v>100</v>
      </c>
      <c r="E225" s="121">
        <v>76</v>
      </c>
      <c r="F225" s="122" t="s">
        <v>936</v>
      </c>
      <c r="G225" s="123" t="s">
        <v>937</v>
      </c>
      <c r="H225" s="124" t="s">
        <v>337</v>
      </c>
      <c r="I225" s="125"/>
      <c r="J225" s="128" t="s">
        <v>132</v>
      </c>
      <c r="K225" s="129">
        <v>3</v>
      </c>
      <c r="L225" s="130">
        <f t="shared" si="17"/>
        <v>3</v>
      </c>
      <c r="M225" s="145" t="s">
        <v>149</v>
      </c>
      <c r="N225" s="135">
        <f t="shared" si="18"/>
        <v>14</v>
      </c>
      <c r="O225" s="138">
        <f t="shared" si="19"/>
        <v>42</v>
      </c>
      <c r="P225" s="141">
        <f t="shared" si="15"/>
        <v>1257.5</v>
      </c>
      <c r="Q225" s="142">
        <f t="shared" si="16"/>
        <v>1509</v>
      </c>
      <c r="R225" s="258"/>
      <c r="U225" s="116"/>
      <c r="V225" s="118">
        <v>1257.5</v>
      </c>
      <c r="W225" s="250"/>
    </row>
    <row r="226" spans="1:23" ht="15" customHeight="1">
      <c r="A226" s="119" t="s">
        <v>50</v>
      </c>
      <c r="B226" s="120" t="s">
        <v>521</v>
      </c>
      <c r="C226" s="144">
        <v>1000</v>
      </c>
      <c r="D226" s="144">
        <v>100</v>
      </c>
      <c r="E226" s="121">
        <v>83</v>
      </c>
      <c r="F226" s="122" t="s">
        <v>938</v>
      </c>
      <c r="G226" s="123" t="s">
        <v>939</v>
      </c>
      <c r="H226" s="124" t="s">
        <v>337</v>
      </c>
      <c r="I226" s="125"/>
      <c r="J226" s="128" t="s">
        <v>132</v>
      </c>
      <c r="K226" s="129">
        <v>3</v>
      </c>
      <c r="L226" s="130">
        <f t="shared" si="17"/>
        <v>3</v>
      </c>
      <c r="M226" s="264" t="s">
        <v>149</v>
      </c>
      <c r="N226" s="135">
        <f t="shared" si="18"/>
        <v>14</v>
      </c>
      <c r="O226" s="138">
        <f t="shared" si="19"/>
        <v>42</v>
      </c>
      <c r="P226" s="265" t="s">
        <v>614</v>
      </c>
      <c r="Q226" s="142"/>
      <c r="R226" s="258"/>
      <c r="U226" s="116"/>
      <c r="V226" s="118">
        <v>1279.5</v>
      </c>
      <c r="W226" s="250"/>
    </row>
    <row r="227" spans="1:23" ht="15" customHeight="1">
      <c r="A227" s="119" t="s">
        <v>50</v>
      </c>
      <c r="B227" s="120" t="s">
        <v>521</v>
      </c>
      <c r="C227" s="144">
        <v>1000</v>
      </c>
      <c r="D227" s="144">
        <v>100</v>
      </c>
      <c r="E227" s="121">
        <v>89</v>
      </c>
      <c r="F227" s="122" t="s">
        <v>940</v>
      </c>
      <c r="G227" s="123" t="s">
        <v>941</v>
      </c>
      <c r="H227" s="124" t="s">
        <v>337</v>
      </c>
      <c r="I227" s="125"/>
      <c r="J227" s="128" t="s">
        <v>132</v>
      </c>
      <c r="K227" s="129">
        <v>3</v>
      </c>
      <c r="L227" s="130">
        <f t="shared" si="17"/>
        <v>3</v>
      </c>
      <c r="M227" s="145" t="s">
        <v>149</v>
      </c>
      <c r="N227" s="135">
        <f t="shared" si="18"/>
        <v>14</v>
      </c>
      <c r="O227" s="138">
        <f t="shared" si="19"/>
        <v>42</v>
      </c>
      <c r="P227" s="141">
        <f t="shared" si="15"/>
        <v>1300.5</v>
      </c>
      <c r="Q227" s="142">
        <f t="shared" si="16"/>
        <v>1560.6</v>
      </c>
      <c r="R227" s="258"/>
      <c r="U227" s="116"/>
      <c r="V227" s="118">
        <v>1300.5</v>
      </c>
      <c r="W227" s="250"/>
    </row>
    <row r="228" spans="1:23" ht="15" customHeight="1">
      <c r="A228" s="119" t="s">
        <v>50</v>
      </c>
      <c r="B228" s="120" t="s">
        <v>521</v>
      </c>
      <c r="C228" s="144">
        <v>1000</v>
      </c>
      <c r="D228" s="144">
        <v>100</v>
      </c>
      <c r="E228" s="121">
        <v>102</v>
      </c>
      <c r="F228" s="122" t="s">
        <v>942</v>
      </c>
      <c r="G228" s="123" t="s">
        <v>943</v>
      </c>
      <c r="H228" s="124" t="s">
        <v>337</v>
      </c>
      <c r="I228" s="125"/>
      <c r="J228" s="128" t="s">
        <v>132</v>
      </c>
      <c r="K228" s="129">
        <v>3</v>
      </c>
      <c r="L228" s="130">
        <f t="shared" si="17"/>
        <v>3</v>
      </c>
      <c r="M228" s="264" t="s">
        <v>149</v>
      </c>
      <c r="N228" s="135">
        <f t="shared" si="18"/>
        <v>14</v>
      </c>
      <c r="O228" s="138">
        <f t="shared" si="19"/>
        <v>42</v>
      </c>
      <c r="P228" s="265" t="s">
        <v>614</v>
      </c>
      <c r="Q228" s="142"/>
      <c r="R228" s="258"/>
      <c r="U228" s="116"/>
      <c r="V228" s="118">
        <v>1313</v>
      </c>
      <c r="W228" s="250"/>
    </row>
    <row r="229" spans="1:23" ht="15" customHeight="1">
      <c r="A229" s="119" t="s">
        <v>50</v>
      </c>
      <c r="B229" s="120" t="s">
        <v>521</v>
      </c>
      <c r="C229" s="144">
        <v>1000</v>
      </c>
      <c r="D229" s="144">
        <v>100</v>
      </c>
      <c r="E229" s="121">
        <v>108</v>
      </c>
      <c r="F229" s="122" t="s">
        <v>944</v>
      </c>
      <c r="G229" s="123" t="s">
        <v>945</v>
      </c>
      <c r="H229" s="124" t="s">
        <v>337</v>
      </c>
      <c r="I229" s="125"/>
      <c r="J229" s="128" t="s">
        <v>132</v>
      </c>
      <c r="K229" s="129">
        <v>2</v>
      </c>
      <c r="L229" s="130">
        <f t="shared" si="17"/>
        <v>2</v>
      </c>
      <c r="M229" s="145" t="s">
        <v>149</v>
      </c>
      <c r="N229" s="135">
        <f t="shared" si="18"/>
        <v>20</v>
      </c>
      <c r="O229" s="138">
        <f t="shared" si="19"/>
        <v>40</v>
      </c>
      <c r="P229" s="141">
        <f t="shared" si="15"/>
        <v>1330.5</v>
      </c>
      <c r="Q229" s="142">
        <f t="shared" si="16"/>
        <v>1596.6</v>
      </c>
      <c r="R229" s="258"/>
      <c r="U229" s="116"/>
      <c r="V229" s="118">
        <v>1330.5</v>
      </c>
      <c r="W229" s="250"/>
    </row>
    <row r="230" spans="1:23" ht="15" customHeight="1">
      <c r="A230" s="119" t="s">
        <v>50</v>
      </c>
      <c r="B230" s="120" t="s">
        <v>521</v>
      </c>
      <c r="C230" s="144">
        <v>1000</v>
      </c>
      <c r="D230" s="144">
        <v>100</v>
      </c>
      <c r="E230" s="121">
        <v>114</v>
      </c>
      <c r="F230" s="122" t="s">
        <v>946</v>
      </c>
      <c r="G230" s="123" t="s">
        <v>947</v>
      </c>
      <c r="H230" s="124" t="s">
        <v>337</v>
      </c>
      <c r="I230" s="125"/>
      <c r="J230" s="128" t="s">
        <v>132</v>
      </c>
      <c r="K230" s="129">
        <v>2</v>
      </c>
      <c r="L230" s="130">
        <f t="shared" si="17"/>
        <v>2</v>
      </c>
      <c r="M230" s="145" t="s">
        <v>149</v>
      </c>
      <c r="N230" s="135">
        <f t="shared" si="18"/>
        <v>20</v>
      </c>
      <c r="O230" s="138">
        <f t="shared" si="19"/>
        <v>40</v>
      </c>
      <c r="P230" s="141">
        <f t="shared" si="15"/>
        <v>1395</v>
      </c>
      <c r="Q230" s="142">
        <f t="shared" si="16"/>
        <v>1674</v>
      </c>
      <c r="R230" s="258"/>
      <c r="U230" s="116"/>
      <c r="V230" s="118">
        <v>1395</v>
      </c>
      <c r="W230" s="250"/>
    </row>
    <row r="231" spans="1:23" ht="15" customHeight="1">
      <c r="A231" s="119" t="s">
        <v>50</v>
      </c>
      <c r="B231" s="120" t="s">
        <v>521</v>
      </c>
      <c r="C231" s="144">
        <v>1000</v>
      </c>
      <c r="D231" s="144">
        <v>100</v>
      </c>
      <c r="E231" s="121">
        <v>133</v>
      </c>
      <c r="F231" s="122" t="s">
        <v>948</v>
      </c>
      <c r="G231" s="123" t="s">
        <v>949</v>
      </c>
      <c r="H231" s="124" t="s">
        <v>337</v>
      </c>
      <c r="I231" s="125"/>
      <c r="J231" s="128" t="s">
        <v>132</v>
      </c>
      <c r="K231" s="129">
        <v>2</v>
      </c>
      <c r="L231" s="130">
        <f t="shared" si="17"/>
        <v>2</v>
      </c>
      <c r="M231" s="145" t="s">
        <v>149</v>
      </c>
      <c r="N231" s="135">
        <f t="shared" si="18"/>
        <v>20</v>
      </c>
      <c r="O231" s="138">
        <f t="shared" si="19"/>
        <v>40</v>
      </c>
      <c r="P231" s="141">
        <f t="shared" si="15"/>
        <v>1451</v>
      </c>
      <c r="Q231" s="142">
        <f t="shared" si="16"/>
        <v>1741.2</v>
      </c>
      <c r="R231" s="258"/>
      <c r="U231" s="116"/>
      <c r="V231" s="118">
        <v>1451</v>
      </c>
      <c r="W231" s="250"/>
    </row>
    <row r="232" spans="1:23" ht="15" customHeight="1">
      <c r="A232" s="119" t="s">
        <v>50</v>
      </c>
      <c r="B232" s="120" t="s">
        <v>521</v>
      </c>
      <c r="C232" s="144">
        <v>1000</v>
      </c>
      <c r="D232" s="144">
        <v>100</v>
      </c>
      <c r="E232" s="121">
        <v>140</v>
      </c>
      <c r="F232" s="122" t="s">
        <v>950</v>
      </c>
      <c r="G232" s="123" t="s">
        <v>951</v>
      </c>
      <c r="H232" s="124" t="s">
        <v>337</v>
      </c>
      <c r="I232" s="125"/>
      <c r="J232" s="128" t="s">
        <v>132</v>
      </c>
      <c r="K232" s="129">
        <v>2</v>
      </c>
      <c r="L232" s="130">
        <f t="shared" si="17"/>
        <v>2</v>
      </c>
      <c r="M232" s="145" t="s">
        <v>149</v>
      </c>
      <c r="N232" s="135">
        <f t="shared" si="18"/>
        <v>20</v>
      </c>
      <c r="O232" s="138">
        <f t="shared" si="19"/>
        <v>40</v>
      </c>
      <c r="P232" s="141">
        <f t="shared" si="15"/>
        <v>1490.5</v>
      </c>
      <c r="Q232" s="142">
        <f t="shared" si="16"/>
        <v>1788.6</v>
      </c>
      <c r="R232" s="258"/>
      <c r="U232" s="116"/>
      <c r="V232" s="118">
        <v>1490.5</v>
      </c>
      <c r="W232" s="250"/>
    </row>
    <row r="233" spans="1:23" ht="15" customHeight="1">
      <c r="A233" s="119" t="s">
        <v>50</v>
      </c>
      <c r="B233" s="120" t="s">
        <v>521</v>
      </c>
      <c r="C233" s="144">
        <v>1000</v>
      </c>
      <c r="D233" s="144">
        <v>100</v>
      </c>
      <c r="E233" s="121">
        <v>159</v>
      </c>
      <c r="F233" s="122" t="s">
        <v>952</v>
      </c>
      <c r="G233" s="123" t="s">
        <v>953</v>
      </c>
      <c r="H233" s="124" t="s">
        <v>337</v>
      </c>
      <c r="I233" s="125"/>
      <c r="J233" s="128" t="s">
        <v>132</v>
      </c>
      <c r="K233" s="129">
        <v>2</v>
      </c>
      <c r="L233" s="130">
        <f t="shared" si="17"/>
        <v>2</v>
      </c>
      <c r="M233" s="145" t="s">
        <v>149</v>
      </c>
      <c r="N233" s="135">
        <f t="shared" si="18"/>
        <v>20</v>
      </c>
      <c r="O233" s="138">
        <f t="shared" si="19"/>
        <v>40</v>
      </c>
      <c r="P233" s="141">
        <f t="shared" si="15"/>
        <v>1574</v>
      </c>
      <c r="Q233" s="142">
        <f t="shared" si="16"/>
        <v>1888.8</v>
      </c>
      <c r="R233" s="258"/>
      <c r="U233" s="116"/>
      <c r="V233" s="118">
        <v>1574</v>
      </c>
      <c r="W233" s="250"/>
    </row>
    <row r="234" spans="1:23" ht="15" customHeight="1">
      <c r="A234" s="119" t="s">
        <v>50</v>
      </c>
      <c r="B234" s="120" t="s">
        <v>521</v>
      </c>
      <c r="C234" s="144">
        <v>1000</v>
      </c>
      <c r="D234" s="144">
        <v>100</v>
      </c>
      <c r="E234" s="121">
        <v>169</v>
      </c>
      <c r="F234" s="122" t="s">
        <v>954</v>
      </c>
      <c r="G234" s="123" t="s">
        <v>955</v>
      </c>
      <c r="H234" s="124" t="s">
        <v>337</v>
      </c>
      <c r="I234" s="125"/>
      <c r="J234" s="128" t="s">
        <v>132</v>
      </c>
      <c r="K234" s="129">
        <v>2</v>
      </c>
      <c r="L234" s="130">
        <f t="shared" si="17"/>
        <v>2</v>
      </c>
      <c r="M234" s="145" t="s">
        <v>149</v>
      </c>
      <c r="N234" s="135">
        <f t="shared" si="18"/>
        <v>20</v>
      </c>
      <c r="O234" s="138">
        <f t="shared" si="19"/>
        <v>40</v>
      </c>
      <c r="P234" s="141">
        <f t="shared" si="15"/>
        <v>1649.5</v>
      </c>
      <c r="Q234" s="142">
        <f t="shared" si="16"/>
        <v>1979.4</v>
      </c>
      <c r="R234" s="258"/>
      <c r="U234" s="116"/>
      <c r="V234" s="118">
        <v>1649.5</v>
      </c>
      <c r="W234" s="250"/>
    </row>
    <row r="235" spans="1:23" ht="15" customHeight="1">
      <c r="A235" s="119" t="s">
        <v>50</v>
      </c>
      <c r="B235" s="120" t="s">
        <v>521</v>
      </c>
      <c r="C235" s="144">
        <v>1000</v>
      </c>
      <c r="D235" s="144">
        <v>100</v>
      </c>
      <c r="E235" s="121">
        <v>194</v>
      </c>
      <c r="F235" s="122" t="s">
        <v>956</v>
      </c>
      <c r="G235" s="123" t="s">
        <v>957</v>
      </c>
      <c r="H235" s="124" t="s">
        <v>337</v>
      </c>
      <c r="I235" s="125"/>
      <c r="J235" s="128" t="s">
        <v>132</v>
      </c>
      <c r="K235" s="129">
        <v>2</v>
      </c>
      <c r="L235" s="130">
        <f t="shared" si="17"/>
        <v>2</v>
      </c>
      <c r="M235" s="145" t="s">
        <v>149</v>
      </c>
      <c r="N235" s="135">
        <f t="shared" si="18"/>
        <v>20</v>
      </c>
      <c r="O235" s="138">
        <f t="shared" si="19"/>
        <v>40</v>
      </c>
      <c r="P235" s="141">
        <f t="shared" si="15"/>
        <v>1730.5</v>
      </c>
      <c r="Q235" s="142">
        <f t="shared" si="16"/>
        <v>2076.6</v>
      </c>
      <c r="R235" s="258"/>
      <c r="U235" s="116"/>
      <c r="V235" s="118">
        <v>1730.5</v>
      </c>
      <c r="W235" s="250"/>
    </row>
    <row r="236" spans="1:23" ht="15" customHeight="1">
      <c r="A236" s="119" t="s">
        <v>50</v>
      </c>
      <c r="B236" s="120" t="s">
        <v>521</v>
      </c>
      <c r="C236" s="144">
        <v>1000</v>
      </c>
      <c r="D236" s="144">
        <v>100</v>
      </c>
      <c r="E236" s="121">
        <v>205</v>
      </c>
      <c r="F236" s="122" t="s">
        <v>958</v>
      </c>
      <c r="G236" s="123" t="s">
        <v>959</v>
      </c>
      <c r="H236" s="124" t="s">
        <v>337</v>
      </c>
      <c r="I236" s="125"/>
      <c r="J236" s="128" t="s">
        <v>132</v>
      </c>
      <c r="K236" s="129">
        <v>2</v>
      </c>
      <c r="L236" s="130">
        <f t="shared" si="17"/>
        <v>2</v>
      </c>
      <c r="M236" s="145" t="s">
        <v>149</v>
      </c>
      <c r="N236" s="135">
        <f t="shared" si="18"/>
        <v>20</v>
      </c>
      <c r="O236" s="138">
        <f t="shared" si="19"/>
        <v>40</v>
      </c>
      <c r="P236" s="141">
        <f t="shared" si="15"/>
        <v>1840</v>
      </c>
      <c r="Q236" s="142">
        <f t="shared" si="16"/>
        <v>2208</v>
      </c>
      <c r="R236" s="258"/>
      <c r="U236" s="116"/>
      <c r="V236" s="118">
        <v>1840</v>
      </c>
      <c r="W236" s="250"/>
    </row>
    <row r="237" spans="1:23" ht="15" customHeight="1">
      <c r="A237" s="119" t="s">
        <v>50</v>
      </c>
      <c r="B237" s="120" t="s">
        <v>521</v>
      </c>
      <c r="C237" s="144">
        <v>1000</v>
      </c>
      <c r="D237" s="144">
        <v>100</v>
      </c>
      <c r="E237" s="121">
        <v>219</v>
      </c>
      <c r="F237" s="122" t="s">
        <v>960</v>
      </c>
      <c r="G237" s="123" t="s">
        <v>961</v>
      </c>
      <c r="H237" s="124" t="s">
        <v>337</v>
      </c>
      <c r="I237" s="125"/>
      <c r="J237" s="128" t="s">
        <v>132</v>
      </c>
      <c r="K237" s="129">
        <v>2</v>
      </c>
      <c r="L237" s="130">
        <f t="shared" si="17"/>
        <v>2</v>
      </c>
      <c r="M237" s="145" t="s">
        <v>149</v>
      </c>
      <c r="N237" s="135">
        <f t="shared" si="18"/>
        <v>20</v>
      </c>
      <c r="O237" s="138">
        <f t="shared" si="19"/>
        <v>40</v>
      </c>
      <c r="P237" s="141">
        <f t="shared" si="15"/>
        <v>1951</v>
      </c>
      <c r="Q237" s="142">
        <f t="shared" si="16"/>
        <v>2341.1999999999998</v>
      </c>
      <c r="R237" s="258"/>
      <c r="U237" s="116"/>
      <c r="V237" s="118">
        <v>1951</v>
      </c>
      <c r="W237" s="250"/>
    </row>
    <row r="238" spans="1:23" ht="15" customHeight="1">
      <c r="A238" s="119" t="s">
        <v>50</v>
      </c>
      <c r="B238" s="146" t="s">
        <v>962</v>
      </c>
      <c r="C238" s="121">
        <v>1000</v>
      </c>
      <c r="D238" s="121">
        <v>25</v>
      </c>
      <c r="E238" s="121">
        <v>28</v>
      </c>
      <c r="F238" s="122" t="s">
        <v>963</v>
      </c>
      <c r="G238" s="123" t="s">
        <v>964</v>
      </c>
      <c r="H238" s="124" t="s">
        <v>337</v>
      </c>
      <c r="I238" s="125" t="s">
        <v>132</v>
      </c>
      <c r="J238" s="128"/>
      <c r="K238" s="129">
        <v>12</v>
      </c>
      <c r="L238" s="130">
        <f t="shared" si="17"/>
        <v>12</v>
      </c>
      <c r="M238" s="134" t="s">
        <v>136</v>
      </c>
      <c r="N238" s="135">
        <f t="shared" si="18"/>
        <v>1</v>
      </c>
      <c r="O238" s="138">
        <f t="shared" si="19"/>
        <v>12</v>
      </c>
      <c r="P238" s="141">
        <f t="shared" si="15"/>
        <v>226.5</v>
      </c>
      <c r="Q238" s="142">
        <f t="shared" si="16"/>
        <v>271.8</v>
      </c>
      <c r="R238" s="258"/>
      <c r="U238" s="116"/>
      <c r="V238" s="118">
        <v>226.5</v>
      </c>
      <c r="W238" s="250"/>
    </row>
    <row r="239" spans="1:23" ht="15" customHeight="1">
      <c r="A239" s="119" t="s">
        <v>50</v>
      </c>
      <c r="B239" s="120" t="s">
        <v>962</v>
      </c>
      <c r="C239" s="144">
        <v>1000</v>
      </c>
      <c r="D239" s="144">
        <v>25</v>
      </c>
      <c r="E239" s="121">
        <v>32</v>
      </c>
      <c r="F239" s="122" t="s">
        <v>965</v>
      </c>
      <c r="G239" s="123" t="s">
        <v>966</v>
      </c>
      <c r="H239" s="124" t="s">
        <v>337</v>
      </c>
      <c r="I239" s="125" t="s">
        <v>132</v>
      </c>
      <c r="J239" s="128"/>
      <c r="K239" s="129">
        <v>12</v>
      </c>
      <c r="L239" s="130">
        <f t="shared" si="17"/>
        <v>12</v>
      </c>
      <c r="M239" s="143" t="s">
        <v>133</v>
      </c>
      <c r="N239" s="135">
        <f t="shared" si="18"/>
        <v>1</v>
      </c>
      <c r="O239" s="138">
        <f t="shared" si="19"/>
        <v>12</v>
      </c>
      <c r="P239" s="141">
        <f t="shared" si="15"/>
        <v>234</v>
      </c>
      <c r="Q239" s="142">
        <f t="shared" si="16"/>
        <v>280.8</v>
      </c>
      <c r="R239" s="258"/>
      <c r="U239" s="116"/>
      <c r="V239" s="118">
        <v>234</v>
      </c>
      <c r="W239" s="250"/>
    </row>
    <row r="240" spans="1:23" ht="15" customHeight="1">
      <c r="A240" s="119" t="s">
        <v>50</v>
      </c>
      <c r="B240" s="120" t="s">
        <v>962</v>
      </c>
      <c r="C240" s="144">
        <v>1000</v>
      </c>
      <c r="D240" s="144">
        <v>25</v>
      </c>
      <c r="E240" s="121">
        <v>35</v>
      </c>
      <c r="F240" s="259" t="s">
        <v>967</v>
      </c>
      <c r="G240" s="260" t="s">
        <v>968</v>
      </c>
      <c r="H240" s="124" t="s">
        <v>337</v>
      </c>
      <c r="I240" s="125" t="s">
        <v>132</v>
      </c>
      <c r="J240" s="128" t="s">
        <v>132</v>
      </c>
      <c r="K240" s="129">
        <v>12</v>
      </c>
      <c r="L240" s="130">
        <f t="shared" si="17"/>
        <v>12</v>
      </c>
      <c r="M240" s="143" t="s">
        <v>133</v>
      </c>
      <c r="N240" s="135">
        <f t="shared" si="18"/>
        <v>1</v>
      </c>
      <c r="O240" s="138">
        <f t="shared" si="19"/>
        <v>12</v>
      </c>
      <c r="P240" s="141">
        <f t="shared" si="15"/>
        <v>245.5</v>
      </c>
      <c r="Q240" s="142">
        <f t="shared" si="16"/>
        <v>294.60000000000002</v>
      </c>
      <c r="R240" s="258"/>
      <c r="U240" s="116"/>
      <c r="V240" s="118">
        <v>245.5</v>
      </c>
      <c r="W240" s="250"/>
    </row>
    <row r="241" spans="1:23" ht="15" customHeight="1">
      <c r="A241" s="119" t="s">
        <v>50</v>
      </c>
      <c r="B241" s="120" t="s">
        <v>962</v>
      </c>
      <c r="C241" s="144">
        <v>1000</v>
      </c>
      <c r="D241" s="144">
        <v>25</v>
      </c>
      <c r="E241" s="121">
        <v>38</v>
      </c>
      <c r="F241" s="122" t="s">
        <v>969</v>
      </c>
      <c r="G241" s="123" t="s">
        <v>970</v>
      </c>
      <c r="H241" s="124" t="s">
        <v>337</v>
      </c>
      <c r="I241" s="125" t="s">
        <v>132</v>
      </c>
      <c r="J241" s="128"/>
      <c r="K241" s="129">
        <v>10</v>
      </c>
      <c r="L241" s="130">
        <f t="shared" si="17"/>
        <v>10</v>
      </c>
      <c r="M241" s="145" t="s">
        <v>149</v>
      </c>
      <c r="N241" s="135">
        <f t="shared" si="18"/>
        <v>4</v>
      </c>
      <c r="O241" s="138">
        <f t="shared" si="19"/>
        <v>40</v>
      </c>
      <c r="P241" s="141">
        <f t="shared" si="15"/>
        <v>254</v>
      </c>
      <c r="Q241" s="142">
        <f t="shared" si="16"/>
        <v>304.8</v>
      </c>
      <c r="R241" s="258"/>
      <c r="U241" s="116"/>
      <c r="V241" s="118">
        <v>254</v>
      </c>
      <c r="W241" s="250"/>
    </row>
    <row r="242" spans="1:23" ht="15" customHeight="1">
      <c r="A242" s="119" t="s">
        <v>50</v>
      </c>
      <c r="B242" s="120" t="s">
        <v>962</v>
      </c>
      <c r="C242" s="144">
        <v>1000</v>
      </c>
      <c r="D242" s="144">
        <v>25</v>
      </c>
      <c r="E242" s="121">
        <v>42</v>
      </c>
      <c r="F242" s="259" t="s">
        <v>971</v>
      </c>
      <c r="G242" s="260" t="s">
        <v>972</v>
      </c>
      <c r="H242" s="124" t="s">
        <v>337</v>
      </c>
      <c r="I242" s="125" t="s">
        <v>132</v>
      </c>
      <c r="J242" s="128" t="s">
        <v>132</v>
      </c>
      <c r="K242" s="129">
        <v>11</v>
      </c>
      <c r="L242" s="130">
        <f t="shared" si="17"/>
        <v>11</v>
      </c>
      <c r="M242" s="134" t="s">
        <v>136</v>
      </c>
      <c r="N242" s="135">
        <f t="shared" si="18"/>
        <v>1</v>
      </c>
      <c r="O242" s="138">
        <f t="shared" si="19"/>
        <v>11</v>
      </c>
      <c r="P242" s="141">
        <f t="shared" si="15"/>
        <v>260.5</v>
      </c>
      <c r="Q242" s="142">
        <f t="shared" si="16"/>
        <v>312.60000000000002</v>
      </c>
      <c r="R242" s="258"/>
      <c r="U242" s="116"/>
      <c r="V242" s="118">
        <v>260.5</v>
      </c>
      <c r="W242" s="250"/>
    </row>
    <row r="243" spans="1:23" ht="15" customHeight="1">
      <c r="A243" s="119" t="s">
        <v>50</v>
      </c>
      <c r="B243" s="120" t="s">
        <v>962</v>
      </c>
      <c r="C243" s="144">
        <v>1000</v>
      </c>
      <c r="D243" s="144">
        <v>25</v>
      </c>
      <c r="E243" s="121">
        <v>45</v>
      </c>
      <c r="F243" s="122" t="s">
        <v>973</v>
      </c>
      <c r="G243" s="123" t="s">
        <v>974</v>
      </c>
      <c r="H243" s="124" t="s">
        <v>337</v>
      </c>
      <c r="I243" s="125" t="s">
        <v>132</v>
      </c>
      <c r="J243" s="128"/>
      <c r="K243" s="129">
        <v>10</v>
      </c>
      <c r="L243" s="130">
        <f t="shared" si="17"/>
        <v>10</v>
      </c>
      <c r="M243" s="145" t="s">
        <v>149</v>
      </c>
      <c r="N243" s="135">
        <f t="shared" si="18"/>
        <v>4</v>
      </c>
      <c r="O243" s="138">
        <f t="shared" si="19"/>
        <v>40</v>
      </c>
      <c r="P243" s="141">
        <f t="shared" si="15"/>
        <v>264</v>
      </c>
      <c r="Q243" s="142">
        <f t="shared" si="16"/>
        <v>316.8</v>
      </c>
      <c r="R243" s="258"/>
      <c r="U243" s="116"/>
      <c r="V243" s="118">
        <v>264</v>
      </c>
      <c r="W243" s="250"/>
    </row>
    <row r="244" spans="1:23" ht="15" customHeight="1">
      <c r="A244" s="119" t="s">
        <v>50</v>
      </c>
      <c r="B244" s="120" t="s">
        <v>962</v>
      </c>
      <c r="C244" s="144">
        <v>1000</v>
      </c>
      <c r="D244" s="144">
        <v>25</v>
      </c>
      <c r="E244" s="121">
        <v>48</v>
      </c>
      <c r="F244" s="122" t="s">
        <v>975</v>
      </c>
      <c r="G244" s="123" t="s">
        <v>976</v>
      </c>
      <c r="H244" s="124" t="s">
        <v>337</v>
      </c>
      <c r="I244" s="125" t="s">
        <v>132</v>
      </c>
      <c r="J244" s="128"/>
      <c r="K244" s="129">
        <v>10</v>
      </c>
      <c r="L244" s="130">
        <f t="shared" si="17"/>
        <v>10</v>
      </c>
      <c r="M244" s="261" t="s">
        <v>133</v>
      </c>
      <c r="N244" s="135">
        <f t="shared" si="18"/>
        <v>1</v>
      </c>
      <c r="O244" s="138">
        <f t="shared" si="19"/>
        <v>10</v>
      </c>
      <c r="P244" s="141">
        <f t="shared" si="15"/>
        <v>267</v>
      </c>
      <c r="Q244" s="142">
        <f t="shared" si="16"/>
        <v>320.39999999999998</v>
      </c>
      <c r="R244" s="258"/>
      <c r="U244" s="116"/>
      <c r="V244" s="118">
        <v>267</v>
      </c>
      <c r="W244" s="250"/>
    </row>
    <row r="245" spans="1:23" ht="15" customHeight="1">
      <c r="A245" s="119" t="s">
        <v>50</v>
      </c>
      <c r="B245" s="120" t="s">
        <v>962</v>
      </c>
      <c r="C245" s="144">
        <v>1000</v>
      </c>
      <c r="D245" s="144">
        <v>25</v>
      </c>
      <c r="E245" s="121">
        <v>54</v>
      </c>
      <c r="F245" s="122" t="s">
        <v>977</v>
      </c>
      <c r="G245" s="123" t="s">
        <v>978</v>
      </c>
      <c r="H245" s="124" t="s">
        <v>337</v>
      </c>
      <c r="I245" s="125" t="s">
        <v>132</v>
      </c>
      <c r="J245" s="128"/>
      <c r="K245" s="129">
        <v>9</v>
      </c>
      <c r="L245" s="130">
        <f t="shared" si="17"/>
        <v>9</v>
      </c>
      <c r="M245" s="145" t="s">
        <v>149</v>
      </c>
      <c r="N245" s="135">
        <f t="shared" si="18"/>
        <v>5</v>
      </c>
      <c r="O245" s="138">
        <f t="shared" si="19"/>
        <v>45</v>
      </c>
      <c r="P245" s="141">
        <f t="shared" si="15"/>
        <v>273</v>
      </c>
      <c r="Q245" s="142">
        <f t="shared" si="16"/>
        <v>327.60000000000002</v>
      </c>
      <c r="R245" s="258"/>
      <c r="U245" s="116"/>
      <c r="V245" s="118">
        <v>273</v>
      </c>
      <c r="W245" s="250"/>
    </row>
    <row r="246" spans="1:23" ht="15" customHeight="1">
      <c r="A246" s="119" t="s">
        <v>50</v>
      </c>
      <c r="B246" s="120" t="s">
        <v>962</v>
      </c>
      <c r="C246" s="144">
        <v>1000</v>
      </c>
      <c r="D246" s="144">
        <v>25</v>
      </c>
      <c r="E246" s="121">
        <v>57</v>
      </c>
      <c r="F246" s="122" t="s">
        <v>979</v>
      </c>
      <c r="G246" s="123" t="s">
        <v>980</v>
      </c>
      <c r="H246" s="124" t="s">
        <v>337</v>
      </c>
      <c r="I246" s="125" t="s">
        <v>132</v>
      </c>
      <c r="J246" s="128"/>
      <c r="K246" s="129">
        <v>9</v>
      </c>
      <c r="L246" s="130">
        <f t="shared" si="17"/>
        <v>9</v>
      </c>
      <c r="M246" s="143" t="s">
        <v>133</v>
      </c>
      <c r="N246" s="135">
        <f t="shared" si="18"/>
        <v>2</v>
      </c>
      <c r="O246" s="138">
        <f t="shared" si="19"/>
        <v>18</v>
      </c>
      <c r="P246" s="141">
        <f t="shared" si="15"/>
        <v>278.5</v>
      </c>
      <c r="Q246" s="142">
        <f t="shared" si="16"/>
        <v>334.2</v>
      </c>
      <c r="R246" s="258"/>
      <c r="U246" s="116"/>
      <c r="V246" s="118">
        <v>278.5</v>
      </c>
      <c r="W246" s="250"/>
    </row>
    <row r="247" spans="1:23" ht="15" customHeight="1">
      <c r="A247" s="119" t="s">
        <v>50</v>
      </c>
      <c r="B247" s="120" t="s">
        <v>962</v>
      </c>
      <c r="C247" s="144">
        <v>1000</v>
      </c>
      <c r="D247" s="144">
        <v>25</v>
      </c>
      <c r="E247" s="121">
        <v>60</v>
      </c>
      <c r="F247" s="122" t="s">
        <v>981</v>
      </c>
      <c r="G247" s="123" t="s">
        <v>982</v>
      </c>
      <c r="H247" s="124" t="s">
        <v>337</v>
      </c>
      <c r="I247" s="125" t="s">
        <v>132</v>
      </c>
      <c r="J247" s="128"/>
      <c r="K247" s="129">
        <v>9</v>
      </c>
      <c r="L247" s="130">
        <f t="shared" si="17"/>
        <v>9</v>
      </c>
      <c r="M247" s="143" t="s">
        <v>133</v>
      </c>
      <c r="N247" s="135">
        <f t="shared" si="18"/>
        <v>2</v>
      </c>
      <c r="O247" s="138">
        <f t="shared" si="19"/>
        <v>18</v>
      </c>
      <c r="P247" s="141">
        <f t="shared" si="15"/>
        <v>282.5</v>
      </c>
      <c r="Q247" s="142">
        <f t="shared" si="16"/>
        <v>339</v>
      </c>
      <c r="R247" s="258"/>
      <c r="U247" s="116"/>
      <c r="V247" s="118">
        <v>282.5</v>
      </c>
      <c r="W247" s="250"/>
    </row>
    <row r="248" spans="1:23" ht="15" customHeight="1">
      <c r="A248" s="119" t="s">
        <v>50</v>
      </c>
      <c r="B248" s="120" t="s">
        <v>962</v>
      </c>
      <c r="C248" s="144">
        <v>1000</v>
      </c>
      <c r="D248" s="144">
        <v>25</v>
      </c>
      <c r="E248" s="121">
        <v>64</v>
      </c>
      <c r="F248" s="122" t="s">
        <v>983</v>
      </c>
      <c r="G248" s="123" t="s">
        <v>984</v>
      </c>
      <c r="H248" s="124" t="s">
        <v>337</v>
      </c>
      <c r="I248" s="125" t="s">
        <v>132</v>
      </c>
      <c r="J248" s="128"/>
      <c r="K248" s="129">
        <v>8</v>
      </c>
      <c r="L248" s="130">
        <f t="shared" si="17"/>
        <v>8</v>
      </c>
      <c r="M248" s="145" t="s">
        <v>149</v>
      </c>
      <c r="N248" s="135">
        <f t="shared" si="18"/>
        <v>5</v>
      </c>
      <c r="O248" s="138">
        <f t="shared" si="19"/>
        <v>40</v>
      </c>
      <c r="P248" s="141">
        <f t="shared" si="15"/>
        <v>287</v>
      </c>
      <c r="Q248" s="142">
        <f t="shared" si="16"/>
        <v>344.4</v>
      </c>
      <c r="R248" s="258"/>
      <c r="U248" s="116"/>
      <c r="V248" s="118">
        <v>287</v>
      </c>
      <c r="W248" s="250"/>
    </row>
    <row r="249" spans="1:23" ht="15" customHeight="1">
      <c r="A249" s="119" t="s">
        <v>50</v>
      </c>
      <c r="B249" s="120" t="s">
        <v>962</v>
      </c>
      <c r="C249" s="144">
        <v>1000</v>
      </c>
      <c r="D249" s="144">
        <v>25</v>
      </c>
      <c r="E249" s="121">
        <v>76</v>
      </c>
      <c r="F249" s="259" t="s">
        <v>985</v>
      </c>
      <c r="G249" s="260" t="s">
        <v>986</v>
      </c>
      <c r="H249" s="124" t="s">
        <v>337</v>
      </c>
      <c r="I249" s="125" t="s">
        <v>132</v>
      </c>
      <c r="J249" s="128" t="s">
        <v>132</v>
      </c>
      <c r="K249" s="129">
        <v>7</v>
      </c>
      <c r="L249" s="130">
        <f t="shared" si="17"/>
        <v>7</v>
      </c>
      <c r="M249" s="143" t="s">
        <v>133</v>
      </c>
      <c r="N249" s="135">
        <f t="shared" si="18"/>
        <v>2</v>
      </c>
      <c r="O249" s="138">
        <f t="shared" si="19"/>
        <v>14</v>
      </c>
      <c r="P249" s="141">
        <f t="shared" si="15"/>
        <v>320.5</v>
      </c>
      <c r="Q249" s="142">
        <f t="shared" si="16"/>
        <v>384.6</v>
      </c>
      <c r="R249" s="258"/>
      <c r="U249" s="116"/>
      <c r="V249" s="118">
        <v>320.5</v>
      </c>
      <c r="W249" s="250"/>
    </row>
    <row r="250" spans="1:23" ht="15" customHeight="1">
      <c r="A250" s="119" t="s">
        <v>50</v>
      </c>
      <c r="B250" s="120" t="s">
        <v>962</v>
      </c>
      <c r="C250" s="144">
        <v>1000</v>
      </c>
      <c r="D250" s="144">
        <v>25</v>
      </c>
      <c r="E250" s="121">
        <v>89</v>
      </c>
      <c r="F250" s="259" t="s">
        <v>987</v>
      </c>
      <c r="G250" s="260" t="s">
        <v>988</v>
      </c>
      <c r="H250" s="124" t="s">
        <v>337</v>
      </c>
      <c r="I250" s="125" t="s">
        <v>132</v>
      </c>
      <c r="J250" s="128" t="s">
        <v>132</v>
      </c>
      <c r="K250" s="129">
        <v>6</v>
      </c>
      <c r="L250" s="130">
        <f t="shared" si="17"/>
        <v>6</v>
      </c>
      <c r="M250" s="261" t="s">
        <v>133</v>
      </c>
      <c r="N250" s="135">
        <f t="shared" si="18"/>
        <v>2</v>
      </c>
      <c r="O250" s="138">
        <f t="shared" si="19"/>
        <v>12</v>
      </c>
      <c r="P250" s="141">
        <f t="shared" si="15"/>
        <v>369.5</v>
      </c>
      <c r="Q250" s="142">
        <f t="shared" si="16"/>
        <v>443.4</v>
      </c>
      <c r="R250" s="258"/>
      <c r="U250" s="116"/>
      <c r="V250" s="118">
        <v>369.5</v>
      </c>
      <c r="W250" s="250"/>
    </row>
    <row r="251" spans="1:23" ht="15" customHeight="1">
      <c r="A251" s="119" t="s">
        <v>50</v>
      </c>
      <c r="B251" s="120" t="s">
        <v>962</v>
      </c>
      <c r="C251" s="144">
        <v>1000</v>
      </c>
      <c r="D251" s="144">
        <v>25</v>
      </c>
      <c r="E251" s="121">
        <v>108</v>
      </c>
      <c r="F251" s="122" t="s">
        <v>989</v>
      </c>
      <c r="G251" s="123" t="s">
        <v>990</v>
      </c>
      <c r="H251" s="124" t="s">
        <v>337</v>
      </c>
      <c r="I251" s="125" t="s">
        <v>132</v>
      </c>
      <c r="J251" s="128"/>
      <c r="K251" s="129">
        <v>6</v>
      </c>
      <c r="L251" s="130">
        <f t="shared" si="17"/>
        <v>6</v>
      </c>
      <c r="M251" s="143" t="s">
        <v>133</v>
      </c>
      <c r="N251" s="135">
        <f t="shared" si="18"/>
        <v>2</v>
      </c>
      <c r="O251" s="138">
        <f t="shared" si="19"/>
        <v>12</v>
      </c>
      <c r="P251" s="141">
        <f t="shared" si="15"/>
        <v>497.5</v>
      </c>
      <c r="Q251" s="142">
        <f t="shared" si="16"/>
        <v>597</v>
      </c>
      <c r="R251" s="258"/>
      <c r="U251" s="116"/>
      <c r="V251" s="118">
        <v>497.5</v>
      </c>
      <c r="W251" s="250"/>
    </row>
    <row r="252" spans="1:23" ht="15" customHeight="1">
      <c r="A252" s="119" t="s">
        <v>50</v>
      </c>
      <c r="B252" s="120" t="s">
        <v>962</v>
      </c>
      <c r="C252" s="144">
        <v>1000</v>
      </c>
      <c r="D252" s="144">
        <v>25</v>
      </c>
      <c r="E252" s="121">
        <v>114</v>
      </c>
      <c r="F252" s="122" t="s">
        <v>991</v>
      </c>
      <c r="G252" s="123" t="s">
        <v>992</v>
      </c>
      <c r="H252" s="124" t="s">
        <v>337</v>
      </c>
      <c r="I252" s="125" t="s">
        <v>132</v>
      </c>
      <c r="J252" s="128"/>
      <c r="K252" s="129">
        <v>5</v>
      </c>
      <c r="L252" s="130">
        <f t="shared" si="17"/>
        <v>5</v>
      </c>
      <c r="M252" s="145" t="s">
        <v>149</v>
      </c>
      <c r="N252" s="135">
        <f t="shared" si="18"/>
        <v>8</v>
      </c>
      <c r="O252" s="138">
        <f t="shared" si="19"/>
        <v>40</v>
      </c>
      <c r="P252" s="141">
        <f t="shared" si="15"/>
        <v>522</v>
      </c>
      <c r="Q252" s="142">
        <f t="shared" si="16"/>
        <v>626.4</v>
      </c>
      <c r="R252" s="258"/>
      <c r="U252" s="116"/>
      <c r="V252" s="118">
        <v>522</v>
      </c>
      <c r="W252" s="250"/>
    </row>
    <row r="253" spans="1:23" ht="15" customHeight="1">
      <c r="A253" s="119" t="s">
        <v>50</v>
      </c>
      <c r="B253" s="120" t="s">
        <v>962</v>
      </c>
      <c r="C253" s="144">
        <v>1000</v>
      </c>
      <c r="D253" s="144">
        <v>25</v>
      </c>
      <c r="E253" s="121">
        <v>133</v>
      </c>
      <c r="F253" s="122" t="s">
        <v>993</v>
      </c>
      <c r="G253" s="123" t="s">
        <v>994</v>
      </c>
      <c r="H253" s="124" t="s">
        <v>337</v>
      </c>
      <c r="I253" s="125" t="s">
        <v>132</v>
      </c>
      <c r="J253" s="128"/>
      <c r="K253" s="129">
        <v>5</v>
      </c>
      <c r="L253" s="130">
        <f t="shared" si="17"/>
        <v>5</v>
      </c>
      <c r="M253" s="145" t="s">
        <v>149</v>
      </c>
      <c r="N253" s="135">
        <f t="shared" si="18"/>
        <v>8</v>
      </c>
      <c r="O253" s="138">
        <f t="shared" si="19"/>
        <v>40</v>
      </c>
      <c r="P253" s="141">
        <f t="shared" si="15"/>
        <v>529.5</v>
      </c>
      <c r="Q253" s="142">
        <f t="shared" si="16"/>
        <v>635.4</v>
      </c>
      <c r="R253" s="258"/>
      <c r="U253" s="116"/>
      <c r="V253" s="118">
        <v>529.5</v>
      </c>
      <c r="W253" s="250"/>
    </row>
    <row r="254" spans="1:23" ht="15" customHeight="1">
      <c r="A254" s="119" t="s">
        <v>50</v>
      </c>
      <c r="B254" s="120" t="s">
        <v>962</v>
      </c>
      <c r="C254" s="144">
        <v>1000</v>
      </c>
      <c r="D254" s="144">
        <v>25</v>
      </c>
      <c r="E254" s="121">
        <v>159</v>
      </c>
      <c r="F254" s="122" t="s">
        <v>995</v>
      </c>
      <c r="G254" s="123" t="s">
        <v>996</v>
      </c>
      <c r="H254" s="124" t="s">
        <v>337</v>
      </c>
      <c r="I254" s="125" t="s">
        <v>132</v>
      </c>
      <c r="J254" s="128"/>
      <c r="K254" s="129">
        <v>4</v>
      </c>
      <c r="L254" s="130">
        <f t="shared" si="17"/>
        <v>4</v>
      </c>
      <c r="M254" s="145" t="s">
        <v>149</v>
      </c>
      <c r="N254" s="135">
        <f t="shared" si="18"/>
        <v>10</v>
      </c>
      <c r="O254" s="138">
        <f t="shared" si="19"/>
        <v>40</v>
      </c>
      <c r="P254" s="141">
        <f t="shared" si="15"/>
        <v>601</v>
      </c>
      <c r="Q254" s="142">
        <f t="shared" si="16"/>
        <v>721.2</v>
      </c>
      <c r="R254" s="258"/>
      <c r="U254" s="116"/>
      <c r="V254" s="118">
        <v>601</v>
      </c>
      <c r="W254" s="250"/>
    </row>
    <row r="255" spans="1:23" ht="15" customHeight="1">
      <c r="A255" s="119" t="s">
        <v>50</v>
      </c>
      <c r="B255" s="120" t="s">
        <v>962</v>
      </c>
      <c r="C255" s="144">
        <v>1000</v>
      </c>
      <c r="D255" s="144">
        <v>25</v>
      </c>
      <c r="E255" s="121">
        <v>169</v>
      </c>
      <c r="F255" s="122" t="s">
        <v>997</v>
      </c>
      <c r="G255" s="123" t="s">
        <v>998</v>
      </c>
      <c r="H255" s="124" t="s">
        <v>337</v>
      </c>
      <c r="I255" s="125" t="s">
        <v>132</v>
      </c>
      <c r="J255" s="128"/>
      <c r="K255" s="129">
        <v>4</v>
      </c>
      <c r="L255" s="130">
        <f t="shared" si="17"/>
        <v>4</v>
      </c>
      <c r="M255" s="145" t="s">
        <v>149</v>
      </c>
      <c r="N255" s="135">
        <f t="shared" si="18"/>
        <v>10</v>
      </c>
      <c r="O255" s="138">
        <f t="shared" si="19"/>
        <v>40</v>
      </c>
      <c r="P255" s="141">
        <f t="shared" si="15"/>
        <v>632</v>
      </c>
      <c r="Q255" s="142">
        <f t="shared" si="16"/>
        <v>758.4</v>
      </c>
      <c r="R255" s="258"/>
      <c r="U255" s="116"/>
      <c r="V255" s="118">
        <v>632</v>
      </c>
      <c r="W255" s="250"/>
    </row>
    <row r="256" spans="1:23" ht="15" customHeight="1">
      <c r="A256" s="119" t="s">
        <v>50</v>
      </c>
      <c r="B256" s="120" t="s">
        <v>962</v>
      </c>
      <c r="C256" s="144">
        <v>1000</v>
      </c>
      <c r="D256" s="144">
        <v>25</v>
      </c>
      <c r="E256" s="121">
        <v>219</v>
      </c>
      <c r="F256" s="122" t="s">
        <v>999</v>
      </c>
      <c r="G256" s="123" t="s">
        <v>1000</v>
      </c>
      <c r="H256" s="124" t="s">
        <v>337</v>
      </c>
      <c r="I256" s="125" t="s">
        <v>132</v>
      </c>
      <c r="J256" s="128"/>
      <c r="K256" s="129">
        <v>3</v>
      </c>
      <c r="L256" s="130">
        <f t="shared" si="17"/>
        <v>3</v>
      </c>
      <c r="M256" s="145" t="s">
        <v>149</v>
      </c>
      <c r="N256" s="135">
        <f t="shared" si="18"/>
        <v>14</v>
      </c>
      <c r="O256" s="138">
        <f t="shared" si="19"/>
        <v>42</v>
      </c>
      <c r="P256" s="141">
        <f t="shared" si="15"/>
        <v>819.5</v>
      </c>
      <c r="Q256" s="142">
        <f t="shared" si="16"/>
        <v>983.4</v>
      </c>
      <c r="R256" s="258"/>
      <c r="U256" s="116"/>
      <c r="V256" s="118">
        <v>819.5</v>
      </c>
      <c r="W256" s="250"/>
    </row>
    <row r="257" spans="1:23" ht="15" customHeight="1">
      <c r="A257" s="119" t="s">
        <v>50</v>
      </c>
      <c r="B257" s="120" t="s">
        <v>962</v>
      </c>
      <c r="C257" s="144">
        <v>1000</v>
      </c>
      <c r="D257" s="144">
        <v>25</v>
      </c>
      <c r="E257" s="121">
        <v>273</v>
      </c>
      <c r="F257" s="122" t="s">
        <v>1001</v>
      </c>
      <c r="G257" s="123" t="s">
        <v>1002</v>
      </c>
      <c r="H257" s="124" t="s">
        <v>337</v>
      </c>
      <c r="I257" s="125" t="s">
        <v>132</v>
      </c>
      <c r="J257" s="128"/>
      <c r="K257" s="129">
        <v>2</v>
      </c>
      <c r="L257" s="130">
        <f t="shared" si="17"/>
        <v>2</v>
      </c>
      <c r="M257" s="145" t="s">
        <v>149</v>
      </c>
      <c r="N257" s="135">
        <f t="shared" si="18"/>
        <v>20</v>
      </c>
      <c r="O257" s="138">
        <f t="shared" si="19"/>
        <v>40</v>
      </c>
      <c r="P257" s="141">
        <f t="shared" si="15"/>
        <v>1097.5</v>
      </c>
      <c r="Q257" s="142">
        <f t="shared" si="16"/>
        <v>1317</v>
      </c>
      <c r="R257" s="258"/>
      <c r="U257" s="116"/>
      <c r="V257" s="118">
        <v>1097.5</v>
      </c>
      <c r="W257" s="250"/>
    </row>
    <row r="258" spans="1:23" ht="15" customHeight="1">
      <c r="A258" s="119" t="s">
        <v>50</v>
      </c>
      <c r="B258" s="120" t="s">
        <v>962</v>
      </c>
      <c r="C258" s="144">
        <v>1000</v>
      </c>
      <c r="D258" s="121">
        <v>30</v>
      </c>
      <c r="E258" s="121">
        <v>18</v>
      </c>
      <c r="F258" s="122" t="s">
        <v>1003</v>
      </c>
      <c r="G258" s="123" t="s">
        <v>1004</v>
      </c>
      <c r="H258" s="124" t="s">
        <v>337</v>
      </c>
      <c r="I258" s="125" t="s">
        <v>132</v>
      </c>
      <c r="J258" s="128"/>
      <c r="K258" s="129">
        <v>12</v>
      </c>
      <c r="L258" s="130">
        <f t="shared" si="17"/>
        <v>12</v>
      </c>
      <c r="M258" s="143" t="s">
        <v>133</v>
      </c>
      <c r="N258" s="135">
        <f t="shared" si="18"/>
        <v>1</v>
      </c>
      <c r="O258" s="138">
        <f t="shared" si="19"/>
        <v>12</v>
      </c>
      <c r="P258" s="141">
        <f t="shared" si="15"/>
        <v>208.5</v>
      </c>
      <c r="Q258" s="142">
        <f t="shared" si="16"/>
        <v>250.2</v>
      </c>
      <c r="R258" s="258"/>
      <c r="U258" s="116"/>
      <c r="V258" s="118">
        <v>208.5</v>
      </c>
      <c r="W258" s="250"/>
    </row>
    <row r="259" spans="1:23" ht="15" customHeight="1">
      <c r="A259" s="119" t="s">
        <v>50</v>
      </c>
      <c r="B259" s="120" t="s">
        <v>962</v>
      </c>
      <c r="C259" s="144">
        <v>1000</v>
      </c>
      <c r="D259" s="144">
        <v>30</v>
      </c>
      <c r="E259" s="121">
        <v>21</v>
      </c>
      <c r="F259" s="122" t="s">
        <v>1005</v>
      </c>
      <c r="G259" s="123" t="s">
        <v>1006</v>
      </c>
      <c r="H259" s="124" t="s">
        <v>337</v>
      </c>
      <c r="I259" s="125" t="s">
        <v>132</v>
      </c>
      <c r="J259" s="128"/>
      <c r="K259" s="129">
        <v>12</v>
      </c>
      <c r="L259" s="130">
        <f t="shared" si="17"/>
        <v>12</v>
      </c>
      <c r="M259" s="134" t="s">
        <v>136</v>
      </c>
      <c r="N259" s="135">
        <f t="shared" si="18"/>
        <v>1</v>
      </c>
      <c r="O259" s="138">
        <f t="shared" si="19"/>
        <v>12</v>
      </c>
      <c r="P259" s="141">
        <f t="shared" si="15"/>
        <v>216.5</v>
      </c>
      <c r="Q259" s="142">
        <f t="shared" si="16"/>
        <v>259.8</v>
      </c>
      <c r="R259" s="258"/>
      <c r="U259" s="116"/>
      <c r="V259" s="118">
        <v>216.5</v>
      </c>
      <c r="W259" s="250"/>
    </row>
    <row r="260" spans="1:23" ht="15" customHeight="1">
      <c r="A260" s="119" t="s">
        <v>50</v>
      </c>
      <c r="B260" s="120" t="s">
        <v>962</v>
      </c>
      <c r="C260" s="144">
        <v>1000</v>
      </c>
      <c r="D260" s="144">
        <v>30</v>
      </c>
      <c r="E260" s="121">
        <v>25</v>
      </c>
      <c r="F260" s="122" t="s">
        <v>1007</v>
      </c>
      <c r="G260" s="123" t="s">
        <v>1008</v>
      </c>
      <c r="H260" s="124" t="s">
        <v>337</v>
      </c>
      <c r="I260" s="125" t="s">
        <v>132</v>
      </c>
      <c r="J260" s="128"/>
      <c r="K260" s="129">
        <v>12</v>
      </c>
      <c r="L260" s="130">
        <f t="shared" si="17"/>
        <v>12</v>
      </c>
      <c r="M260" s="134" t="s">
        <v>136</v>
      </c>
      <c r="N260" s="135">
        <f t="shared" si="18"/>
        <v>1</v>
      </c>
      <c r="O260" s="138">
        <f t="shared" si="19"/>
        <v>12</v>
      </c>
      <c r="P260" s="141">
        <f t="shared" si="15"/>
        <v>241</v>
      </c>
      <c r="Q260" s="142">
        <f t="shared" si="16"/>
        <v>289.2</v>
      </c>
      <c r="R260" s="258"/>
      <c r="U260" s="116"/>
      <c r="V260" s="118">
        <v>241</v>
      </c>
      <c r="W260" s="250"/>
    </row>
    <row r="261" spans="1:23" ht="15" customHeight="1">
      <c r="A261" s="119" t="s">
        <v>50</v>
      </c>
      <c r="B261" s="120" t="s">
        <v>962</v>
      </c>
      <c r="C261" s="144">
        <v>1000</v>
      </c>
      <c r="D261" s="144">
        <v>30</v>
      </c>
      <c r="E261" s="121">
        <v>28</v>
      </c>
      <c r="F261" s="122" t="s">
        <v>1009</v>
      </c>
      <c r="G261" s="123" t="s">
        <v>1010</v>
      </c>
      <c r="H261" s="124" t="s">
        <v>337</v>
      </c>
      <c r="I261" s="125" t="s">
        <v>132</v>
      </c>
      <c r="J261" s="128"/>
      <c r="K261" s="129">
        <v>10</v>
      </c>
      <c r="L261" s="130">
        <f t="shared" si="17"/>
        <v>10</v>
      </c>
      <c r="M261" s="134" t="s">
        <v>136</v>
      </c>
      <c r="N261" s="135">
        <f t="shared" si="18"/>
        <v>1</v>
      </c>
      <c r="O261" s="138">
        <f t="shared" si="19"/>
        <v>10</v>
      </c>
      <c r="P261" s="141">
        <f t="shared" si="15"/>
        <v>247.5</v>
      </c>
      <c r="Q261" s="142">
        <f t="shared" si="16"/>
        <v>297</v>
      </c>
      <c r="R261" s="258"/>
      <c r="U261" s="116"/>
      <c r="V261" s="118">
        <v>247.5</v>
      </c>
      <c r="W261" s="250"/>
    </row>
    <row r="262" spans="1:23" ht="15" customHeight="1">
      <c r="A262" s="119" t="s">
        <v>50</v>
      </c>
      <c r="B262" s="120" t="s">
        <v>962</v>
      </c>
      <c r="C262" s="144">
        <v>1000</v>
      </c>
      <c r="D262" s="144">
        <v>30</v>
      </c>
      <c r="E262" s="121">
        <v>32</v>
      </c>
      <c r="F262" s="122" t="s">
        <v>1011</v>
      </c>
      <c r="G262" s="123" t="s">
        <v>1012</v>
      </c>
      <c r="H262" s="124" t="s">
        <v>337</v>
      </c>
      <c r="I262" s="125" t="s">
        <v>132</v>
      </c>
      <c r="J262" s="128"/>
      <c r="K262" s="129">
        <v>10</v>
      </c>
      <c r="L262" s="130">
        <f t="shared" si="17"/>
        <v>10</v>
      </c>
      <c r="M262" s="134" t="s">
        <v>136</v>
      </c>
      <c r="N262" s="135">
        <f t="shared" si="18"/>
        <v>1</v>
      </c>
      <c r="O262" s="138">
        <f t="shared" si="19"/>
        <v>10</v>
      </c>
      <c r="P262" s="141">
        <f t="shared" ref="P262:P325" si="20">ROUND(V262*(1-$Q$12),2)</f>
        <v>255.5</v>
      </c>
      <c r="Q262" s="142">
        <f t="shared" ref="Q262:Q325" si="21">ROUND(P262*1.2,2)</f>
        <v>306.60000000000002</v>
      </c>
      <c r="R262" s="258"/>
      <c r="U262" s="116"/>
      <c r="V262" s="118">
        <v>255.5</v>
      </c>
      <c r="W262" s="250"/>
    </row>
    <row r="263" spans="1:23" ht="15" customHeight="1">
      <c r="A263" s="119" t="s">
        <v>50</v>
      </c>
      <c r="B263" s="120" t="s">
        <v>962</v>
      </c>
      <c r="C263" s="144">
        <v>1000</v>
      </c>
      <c r="D263" s="144">
        <v>30</v>
      </c>
      <c r="E263" s="121">
        <v>35</v>
      </c>
      <c r="F263" s="122" t="s">
        <v>1013</v>
      </c>
      <c r="G263" s="123" t="s">
        <v>1014</v>
      </c>
      <c r="H263" s="124" t="s">
        <v>337</v>
      </c>
      <c r="I263" s="125" t="s">
        <v>132</v>
      </c>
      <c r="J263" s="128" t="s">
        <v>132</v>
      </c>
      <c r="K263" s="129">
        <v>10</v>
      </c>
      <c r="L263" s="130">
        <f t="shared" si="17"/>
        <v>10</v>
      </c>
      <c r="M263" s="134" t="s">
        <v>136</v>
      </c>
      <c r="N263" s="135">
        <f t="shared" si="18"/>
        <v>1</v>
      </c>
      <c r="O263" s="138">
        <f t="shared" si="19"/>
        <v>10</v>
      </c>
      <c r="P263" s="141">
        <f t="shared" si="20"/>
        <v>266</v>
      </c>
      <c r="Q263" s="142">
        <f t="shared" si="21"/>
        <v>319.2</v>
      </c>
      <c r="R263" s="258"/>
      <c r="U263" s="116"/>
      <c r="V263" s="118">
        <v>266</v>
      </c>
      <c r="W263" s="250"/>
    </row>
    <row r="264" spans="1:23" ht="15" customHeight="1">
      <c r="A264" s="119" t="s">
        <v>50</v>
      </c>
      <c r="B264" s="120" t="s">
        <v>962</v>
      </c>
      <c r="C264" s="144">
        <v>1000</v>
      </c>
      <c r="D264" s="144">
        <v>30</v>
      </c>
      <c r="E264" s="121">
        <v>38</v>
      </c>
      <c r="F264" s="122" t="s">
        <v>1015</v>
      </c>
      <c r="G264" s="123" t="s">
        <v>1016</v>
      </c>
      <c r="H264" s="124" t="s">
        <v>337</v>
      </c>
      <c r="I264" s="125" t="s">
        <v>132</v>
      </c>
      <c r="J264" s="128"/>
      <c r="K264" s="129">
        <v>9</v>
      </c>
      <c r="L264" s="130">
        <f t="shared" si="17"/>
        <v>9</v>
      </c>
      <c r="M264" s="134" t="s">
        <v>136</v>
      </c>
      <c r="N264" s="135">
        <f t="shared" si="18"/>
        <v>1</v>
      </c>
      <c r="O264" s="138">
        <f t="shared" si="19"/>
        <v>9</v>
      </c>
      <c r="P264" s="141">
        <f t="shared" si="20"/>
        <v>278.5</v>
      </c>
      <c r="Q264" s="142">
        <f t="shared" si="21"/>
        <v>334.2</v>
      </c>
      <c r="R264" s="258"/>
      <c r="U264" s="116"/>
      <c r="V264" s="118">
        <v>278.5</v>
      </c>
      <c r="W264" s="250"/>
    </row>
    <row r="265" spans="1:23" ht="15" customHeight="1">
      <c r="A265" s="119" t="s">
        <v>50</v>
      </c>
      <c r="B265" s="120" t="s">
        <v>962</v>
      </c>
      <c r="C265" s="144">
        <v>1000</v>
      </c>
      <c r="D265" s="144">
        <v>30</v>
      </c>
      <c r="E265" s="121">
        <v>42</v>
      </c>
      <c r="F265" s="122" t="s">
        <v>1017</v>
      </c>
      <c r="G265" s="123" t="s">
        <v>1018</v>
      </c>
      <c r="H265" s="124" t="s">
        <v>337</v>
      </c>
      <c r="I265" s="125" t="s">
        <v>132</v>
      </c>
      <c r="J265" s="128" t="s">
        <v>132</v>
      </c>
      <c r="K265" s="129">
        <v>9</v>
      </c>
      <c r="L265" s="130">
        <f t="shared" si="17"/>
        <v>9</v>
      </c>
      <c r="M265" s="134" t="s">
        <v>136</v>
      </c>
      <c r="N265" s="135">
        <f t="shared" si="18"/>
        <v>1</v>
      </c>
      <c r="O265" s="138">
        <f t="shared" si="19"/>
        <v>9</v>
      </c>
      <c r="P265" s="141">
        <f t="shared" si="20"/>
        <v>280.5</v>
      </c>
      <c r="Q265" s="142">
        <f t="shared" si="21"/>
        <v>336.6</v>
      </c>
      <c r="R265" s="258"/>
      <c r="U265" s="116"/>
      <c r="V265" s="118">
        <v>280.5</v>
      </c>
      <c r="W265" s="250"/>
    </row>
    <row r="266" spans="1:23" ht="15" customHeight="1">
      <c r="A266" s="119" t="s">
        <v>50</v>
      </c>
      <c r="B266" s="120" t="s">
        <v>962</v>
      </c>
      <c r="C266" s="144">
        <v>1000</v>
      </c>
      <c r="D266" s="144">
        <v>30</v>
      </c>
      <c r="E266" s="121">
        <v>45</v>
      </c>
      <c r="F266" s="122" t="s">
        <v>1019</v>
      </c>
      <c r="G266" s="123" t="s">
        <v>1020</v>
      </c>
      <c r="H266" s="124" t="s">
        <v>337</v>
      </c>
      <c r="I266" s="125" t="s">
        <v>132</v>
      </c>
      <c r="J266" s="128" t="s">
        <v>132</v>
      </c>
      <c r="K266" s="129">
        <v>9</v>
      </c>
      <c r="L266" s="130">
        <f t="shared" si="17"/>
        <v>9</v>
      </c>
      <c r="M266" s="134" t="s">
        <v>136</v>
      </c>
      <c r="N266" s="135">
        <f t="shared" si="18"/>
        <v>1</v>
      </c>
      <c r="O266" s="138">
        <f t="shared" si="19"/>
        <v>9</v>
      </c>
      <c r="P266" s="141">
        <f t="shared" si="20"/>
        <v>283.5</v>
      </c>
      <c r="Q266" s="142">
        <f t="shared" si="21"/>
        <v>340.2</v>
      </c>
      <c r="R266" s="258"/>
      <c r="U266" s="116"/>
      <c r="V266" s="118">
        <v>283.5</v>
      </c>
      <c r="W266" s="250"/>
    </row>
    <row r="267" spans="1:23" ht="15" customHeight="1">
      <c r="A267" s="119" t="s">
        <v>50</v>
      </c>
      <c r="B267" s="120" t="s">
        <v>962</v>
      </c>
      <c r="C267" s="144">
        <v>1000</v>
      </c>
      <c r="D267" s="144">
        <v>30</v>
      </c>
      <c r="E267" s="121">
        <v>48</v>
      </c>
      <c r="F267" s="122" t="s">
        <v>1021</v>
      </c>
      <c r="G267" s="123" t="s">
        <v>1022</v>
      </c>
      <c r="H267" s="124" t="s">
        <v>337</v>
      </c>
      <c r="I267" s="125" t="s">
        <v>132</v>
      </c>
      <c r="J267" s="128" t="s">
        <v>132</v>
      </c>
      <c r="K267" s="129">
        <v>9</v>
      </c>
      <c r="L267" s="130">
        <f t="shared" si="17"/>
        <v>9</v>
      </c>
      <c r="M267" s="134" t="s">
        <v>136</v>
      </c>
      <c r="N267" s="135">
        <f t="shared" si="18"/>
        <v>1</v>
      </c>
      <c r="O267" s="138">
        <f t="shared" si="19"/>
        <v>9</v>
      </c>
      <c r="P267" s="141">
        <f t="shared" si="20"/>
        <v>287</v>
      </c>
      <c r="Q267" s="142">
        <f t="shared" si="21"/>
        <v>344.4</v>
      </c>
      <c r="R267" s="258"/>
      <c r="U267" s="116"/>
      <c r="V267" s="118">
        <v>287</v>
      </c>
      <c r="W267" s="250"/>
    </row>
    <row r="268" spans="1:23" ht="15" customHeight="1">
      <c r="A268" s="119" t="s">
        <v>50</v>
      </c>
      <c r="B268" s="120" t="s">
        <v>962</v>
      </c>
      <c r="C268" s="144">
        <v>1000</v>
      </c>
      <c r="D268" s="144">
        <v>30</v>
      </c>
      <c r="E268" s="121">
        <v>54</v>
      </c>
      <c r="F268" s="122" t="s">
        <v>1023</v>
      </c>
      <c r="G268" s="123" t="s">
        <v>1024</v>
      </c>
      <c r="H268" s="124" t="s">
        <v>337</v>
      </c>
      <c r="I268" s="125" t="s">
        <v>132</v>
      </c>
      <c r="J268" s="128"/>
      <c r="K268" s="129">
        <v>8</v>
      </c>
      <c r="L268" s="130">
        <f t="shared" si="17"/>
        <v>8</v>
      </c>
      <c r="M268" s="134" t="s">
        <v>136</v>
      </c>
      <c r="N268" s="135">
        <f t="shared" si="18"/>
        <v>1</v>
      </c>
      <c r="O268" s="138">
        <f t="shared" si="19"/>
        <v>8</v>
      </c>
      <c r="P268" s="141">
        <f t="shared" si="20"/>
        <v>294.5</v>
      </c>
      <c r="Q268" s="142">
        <f t="shared" si="21"/>
        <v>353.4</v>
      </c>
      <c r="R268" s="258"/>
      <c r="U268" s="116"/>
      <c r="V268" s="118">
        <v>294.5</v>
      </c>
      <c r="W268" s="250"/>
    </row>
    <row r="269" spans="1:23" ht="15" customHeight="1">
      <c r="A269" s="119" t="s">
        <v>50</v>
      </c>
      <c r="B269" s="120" t="s">
        <v>962</v>
      </c>
      <c r="C269" s="144">
        <v>1000</v>
      </c>
      <c r="D269" s="144">
        <v>30</v>
      </c>
      <c r="E269" s="121">
        <v>57</v>
      </c>
      <c r="F269" s="122" t="s">
        <v>1025</v>
      </c>
      <c r="G269" s="123" t="s">
        <v>1026</v>
      </c>
      <c r="H269" s="124" t="s">
        <v>337</v>
      </c>
      <c r="I269" s="125" t="s">
        <v>132</v>
      </c>
      <c r="J269" s="128" t="s">
        <v>132</v>
      </c>
      <c r="K269" s="129">
        <v>8</v>
      </c>
      <c r="L269" s="130">
        <f t="shared" si="17"/>
        <v>8</v>
      </c>
      <c r="M269" s="134" t="s">
        <v>136</v>
      </c>
      <c r="N269" s="135">
        <f t="shared" si="18"/>
        <v>1</v>
      </c>
      <c r="O269" s="138">
        <f t="shared" si="19"/>
        <v>8</v>
      </c>
      <c r="P269" s="141">
        <f t="shared" si="20"/>
        <v>296.5</v>
      </c>
      <c r="Q269" s="142">
        <f t="shared" si="21"/>
        <v>355.8</v>
      </c>
      <c r="R269" s="258"/>
      <c r="U269" s="116"/>
      <c r="V269" s="118">
        <v>296.5</v>
      </c>
      <c r="W269" s="250"/>
    </row>
    <row r="270" spans="1:23" ht="15" customHeight="1">
      <c r="A270" s="119" t="s">
        <v>50</v>
      </c>
      <c r="B270" s="120" t="s">
        <v>962</v>
      </c>
      <c r="C270" s="144">
        <v>1000</v>
      </c>
      <c r="D270" s="144">
        <v>30</v>
      </c>
      <c r="E270" s="121">
        <v>60</v>
      </c>
      <c r="F270" s="122" t="s">
        <v>1027</v>
      </c>
      <c r="G270" s="123" t="s">
        <v>1028</v>
      </c>
      <c r="H270" s="124" t="s">
        <v>337</v>
      </c>
      <c r="I270" s="125" t="s">
        <v>132</v>
      </c>
      <c r="J270" s="128" t="s">
        <v>132</v>
      </c>
      <c r="K270" s="129">
        <v>8</v>
      </c>
      <c r="L270" s="130">
        <f t="shared" si="17"/>
        <v>8</v>
      </c>
      <c r="M270" s="134" t="s">
        <v>136</v>
      </c>
      <c r="N270" s="135">
        <f t="shared" si="18"/>
        <v>1</v>
      </c>
      <c r="O270" s="138">
        <f t="shared" si="19"/>
        <v>8</v>
      </c>
      <c r="P270" s="141">
        <f t="shared" si="20"/>
        <v>299.5</v>
      </c>
      <c r="Q270" s="142">
        <f t="shared" si="21"/>
        <v>359.4</v>
      </c>
      <c r="R270" s="258"/>
      <c r="U270" s="116"/>
      <c r="V270" s="118">
        <v>299.5</v>
      </c>
      <c r="W270" s="250"/>
    </row>
    <row r="271" spans="1:23" ht="15" customHeight="1">
      <c r="A271" s="119" t="s">
        <v>50</v>
      </c>
      <c r="B271" s="120" t="s">
        <v>962</v>
      </c>
      <c r="C271" s="144">
        <v>1000</v>
      </c>
      <c r="D271" s="144">
        <v>30</v>
      </c>
      <c r="E271" s="121">
        <v>64</v>
      </c>
      <c r="F271" s="122" t="s">
        <v>1029</v>
      </c>
      <c r="G271" s="123" t="s">
        <v>1030</v>
      </c>
      <c r="H271" s="124" t="s">
        <v>337</v>
      </c>
      <c r="I271" s="125" t="s">
        <v>132</v>
      </c>
      <c r="J271" s="128" t="s">
        <v>132</v>
      </c>
      <c r="K271" s="129">
        <v>7</v>
      </c>
      <c r="L271" s="130">
        <f t="shared" si="17"/>
        <v>7</v>
      </c>
      <c r="M271" s="134" t="s">
        <v>136</v>
      </c>
      <c r="N271" s="135">
        <f t="shared" si="18"/>
        <v>1</v>
      </c>
      <c r="O271" s="138">
        <f t="shared" si="19"/>
        <v>7</v>
      </c>
      <c r="P271" s="141">
        <f t="shared" si="20"/>
        <v>310.5</v>
      </c>
      <c r="Q271" s="142">
        <f t="shared" si="21"/>
        <v>372.6</v>
      </c>
      <c r="R271" s="258"/>
      <c r="U271" s="116"/>
      <c r="V271" s="118">
        <v>310.5</v>
      </c>
      <c r="W271" s="250"/>
    </row>
    <row r="272" spans="1:23" ht="15" customHeight="1">
      <c r="A272" s="119" t="s">
        <v>50</v>
      </c>
      <c r="B272" s="120" t="s">
        <v>962</v>
      </c>
      <c r="C272" s="144">
        <v>1000</v>
      </c>
      <c r="D272" s="144">
        <v>30</v>
      </c>
      <c r="E272" s="121">
        <v>70</v>
      </c>
      <c r="F272" s="122" t="s">
        <v>1031</v>
      </c>
      <c r="G272" s="123" t="s">
        <v>1032</v>
      </c>
      <c r="H272" s="124" t="s">
        <v>337</v>
      </c>
      <c r="I272" s="125"/>
      <c r="J272" s="128" t="s">
        <v>132</v>
      </c>
      <c r="K272" s="129">
        <v>7</v>
      </c>
      <c r="L272" s="130">
        <f t="shared" si="17"/>
        <v>7</v>
      </c>
      <c r="M272" s="145" t="s">
        <v>149</v>
      </c>
      <c r="N272" s="135">
        <f t="shared" si="18"/>
        <v>6</v>
      </c>
      <c r="O272" s="138">
        <f t="shared" si="19"/>
        <v>42</v>
      </c>
      <c r="P272" s="141">
        <f t="shared" si="20"/>
        <v>329.5</v>
      </c>
      <c r="Q272" s="142">
        <f t="shared" si="21"/>
        <v>395.4</v>
      </c>
      <c r="R272" s="258"/>
      <c r="U272" s="116"/>
      <c r="V272" s="118">
        <v>329.5</v>
      </c>
      <c r="W272" s="250"/>
    </row>
    <row r="273" spans="1:23" ht="15" customHeight="1">
      <c r="A273" s="119" t="s">
        <v>50</v>
      </c>
      <c r="B273" s="120" t="s">
        <v>962</v>
      </c>
      <c r="C273" s="144">
        <v>1000</v>
      </c>
      <c r="D273" s="144">
        <v>30</v>
      </c>
      <c r="E273" s="121">
        <v>76</v>
      </c>
      <c r="F273" s="122" t="s">
        <v>1033</v>
      </c>
      <c r="G273" s="123" t="s">
        <v>1034</v>
      </c>
      <c r="H273" s="124" t="s">
        <v>337</v>
      </c>
      <c r="I273" s="125" t="s">
        <v>132</v>
      </c>
      <c r="J273" s="128" t="s">
        <v>132</v>
      </c>
      <c r="K273" s="129">
        <v>6</v>
      </c>
      <c r="L273" s="130">
        <f t="shared" ref="L273:L336" si="22">K273</f>
        <v>6</v>
      </c>
      <c r="M273" s="134" t="s">
        <v>136</v>
      </c>
      <c r="N273" s="135">
        <f t="shared" ref="N273:N336" si="23">IF(M273="A",1,IF(M273="B",ROUNDUP(10/L273,0),ROUNDUP(40/L273,0)))</f>
        <v>1</v>
      </c>
      <c r="O273" s="138">
        <f t="shared" ref="O273:O336" si="24">N273*L273</f>
        <v>6</v>
      </c>
      <c r="P273" s="141">
        <f t="shared" si="20"/>
        <v>343</v>
      </c>
      <c r="Q273" s="142">
        <f t="shared" si="21"/>
        <v>411.6</v>
      </c>
      <c r="R273" s="258"/>
      <c r="U273" s="116"/>
      <c r="V273" s="118">
        <v>343</v>
      </c>
      <c r="W273" s="250"/>
    </row>
    <row r="274" spans="1:23" ht="15" customHeight="1">
      <c r="A274" s="119" t="s">
        <v>50</v>
      </c>
      <c r="B274" s="120" t="s">
        <v>962</v>
      </c>
      <c r="C274" s="144">
        <v>1000</v>
      </c>
      <c r="D274" s="144">
        <v>30</v>
      </c>
      <c r="E274" s="121">
        <v>83</v>
      </c>
      <c r="F274" s="122" t="s">
        <v>1035</v>
      </c>
      <c r="G274" s="123" t="s">
        <v>1036</v>
      </c>
      <c r="H274" s="124" t="s">
        <v>337</v>
      </c>
      <c r="I274" s="125"/>
      <c r="J274" s="128" t="s">
        <v>132</v>
      </c>
      <c r="K274" s="129">
        <v>6</v>
      </c>
      <c r="L274" s="130">
        <f t="shared" si="22"/>
        <v>6</v>
      </c>
      <c r="M274" s="145" t="s">
        <v>149</v>
      </c>
      <c r="N274" s="135">
        <f t="shared" si="23"/>
        <v>7</v>
      </c>
      <c r="O274" s="138">
        <f t="shared" si="24"/>
        <v>42</v>
      </c>
      <c r="P274" s="141">
        <f t="shared" si="20"/>
        <v>366.5</v>
      </c>
      <c r="Q274" s="142">
        <f t="shared" si="21"/>
        <v>439.8</v>
      </c>
      <c r="R274" s="258"/>
      <c r="U274" s="116"/>
      <c r="V274" s="118">
        <v>366.5</v>
      </c>
      <c r="W274" s="250"/>
    </row>
    <row r="275" spans="1:23" ht="15" customHeight="1">
      <c r="A275" s="119" t="s">
        <v>50</v>
      </c>
      <c r="B275" s="120" t="s">
        <v>962</v>
      </c>
      <c r="C275" s="144">
        <v>1000</v>
      </c>
      <c r="D275" s="144">
        <v>30</v>
      </c>
      <c r="E275" s="121">
        <v>89</v>
      </c>
      <c r="F275" s="122" t="s">
        <v>1037</v>
      </c>
      <c r="G275" s="123" t="s">
        <v>1038</v>
      </c>
      <c r="H275" s="124" t="s">
        <v>337</v>
      </c>
      <c r="I275" s="125" t="s">
        <v>132</v>
      </c>
      <c r="J275" s="128" t="s">
        <v>132</v>
      </c>
      <c r="K275" s="129">
        <v>6</v>
      </c>
      <c r="L275" s="130">
        <f t="shared" si="22"/>
        <v>6</v>
      </c>
      <c r="M275" s="134" t="s">
        <v>136</v>
      </c>
      <c r="N275" s="135">
        <f t="shared" si="23"/>
        <v>1</v>
      </c>
      <c r="O275" s="138">
        <f t="shared" si="24"/>
        <v>6</v>
      </c>
      <c r="P275" s="141">
        <f t="shared" si="20"/>
        <v>394</v>
      </c>
      <c r="Q275" s="142">
        <f t="shared" si="21"/>
        <v>472.8</v>
      </c>
      <c r="R275" s="258"/>
      <c r="U275" s="116"/>
      <c r="V275" s="118">
        <v>394</v>
      </c>
      <c r="W275" s="250"/>
    </row>
    <row r="276" spans="1:23" ht="15" customHeight="1">
      <c r="A276" s="119" t="s">
        <v>50</v>
      </c>
      <c r="B276" s="120" t="s">
        <v>962</v>
      </c>
      <c r="C276" s="144">
        <v>1000</v>
      </c>
      <c r="D276" s="144">
        <v>30</v>
      </c>
      <c r="E276" s="121">
        <v>102</v>
      </c>
      <c r="F276" s="122" t="s">
        <v>1039</v>
      </c>
      <c r="G276" s="123" t="s">
        <v>1040</v>
      </c>
      <c r="H276" s="124" t="s">
        <v>337</v>
      </c>
      <c r="I276" s="125"/>
      <c r="J276" s="128" t="s">
        <v>132</v>
      </c>
      <c r="K276" s="129">
        <v>5</v>
      </c>
      <c r="L276" s="130">
        <f t="shared" si="22"/>
        <v>5</v>
      </c>
      <c r="M276" s="145" t="s">
        <v>149</v>
      </c>
      <c r="N276" s="135">
        <f t="shared" si="23"/>
        <v>8</v>
      </c>
      <c r="O276" s="138">
        <f t="shared" si="24"/>
        <v>40</v>
      </c>
      <c r="P276" s="141">
        <f t="shared" si="20"/>
        <v>412.5</v>
      </c>
      <c r="Q276" s="142">
        <f t="shared" si="21"/>
        <v>495</v>
      </c>
      <c r="R276" s="258"/>
      <c r="U276" s="116"/>
      <c r="V276" s="118">
        <v>412.5</v>
      </c>
      <c r="W276" s="250"/>
    </row>
    <row r="277" spans="1:23" ht="15" customHeight="1">
      <c r="A277" s="119" t="s">
        <v>50</v>
      </c>
      <c r="B277" s="120" t="s">
        <v>962</v>
      </c>
      <c r="C277" s="144">
        <v>1000</v>
      </c>
      <c r="D277" s="144">
        <v>30</v>
      </c>
      <c r="E277" s="121">
        <v>108</v>
      </c>
      <c r="F277" s="122" t="s">
        <v>1041</v>
      </c>
      <c r="G277" s="123" t="s">
        <v>1042</v>
      </c>
      <c r="H277" s="124" t="s">
        <v>337</v>
      </c>
      <c r="I277" s="125" t="s">
        <v>132</v>
      </c>
      <c r="J277" s="128" t="s">
        <v>132</v>
      </c>
      <c r="K277" s="129">
        <v>5</v>
      </c>
      <c r="L277" s="130">
        <f t="shared" si="22"/>
        <v>5</v>
      </c>
      <c r="M277" s="134" t="s">
        <v>136</v>
      </c>
      <c r="N277" s="135">
        <f t="shared" si="23"/>
        <v>1</v>
      </c>
      <c r="O277" s="138">
        <f t="shared" si="24"/>
        <v>5</v>
      </c>
      <c r="P277" s="141">
        <f t="shared" si="20"/>
        <v>533</v>
      </c>
      <c r="Q277" s="142">
        <f t="shared" si="21"/>
        <v>639.6</v>
      </c>
      <c r="R277" s="258"/>
      <c r="U277" s="116"/>
      <c r="V277" s="118">
        <v>533</v>
      </c>
      <c r="W277" s="250"/>
    </row>
    <row r="278" spans="1:23" ht="15" customHeight="1">
      <c r="A278" s="119" t="s">
        <v>50</v>
      </c>
      <c r="B278" s="120" t="s">
        <v>962</v>
      </c>
      <c r="C278" s="144">
        <v>1000</v>
      </c>
      <c r="D278" s="144">
        <v>30</v>
      </c>
      <c r="E278" s="121">
        <v>114</v>
      </c>
      <c r="F278" s="122" t="s">
        <v>1043</v>
      </c>
      <c r="G278" s="123" t="s">
        <v>1044</v>
      </c>
      <c r="H278" s="124" t="s">
        <v>337</v>
      </c>
      <c r="I278" s="125" t="s">
        <v>132</v>
      </c>
      <c r="J278" s="128" t="s">
        <v>132</v>
      </c>
      <c r="K278" s="129">
        <v>5</v>
      </c>
      <c r="L278" s="130">
        <f t="shared" si="22"/>
        <v>5</v>
      </c>
      <c r="M278" s="134" t="s">
        <v>136</v>
      </c>
      <c r="N278" s="135">
        <f t="shared" si="23"/>
        <v>1</v>
      </c>
      <c r="O278" s="138">
        <f t="shared" si="24"/>
        <v>5</v>
      </c>
      <c r="P278" s="141">
        <f t="shared" si="20"/>
        <v>553.5</v>
      </c>
      <c r="Q278" s="142">
        <f t="shared" si="21"/>
        <v>664.2</v>
      </c>
      <c r="R278" s="258"/>
      <c r="U278" s="116"/>
      <c r="V278" s="118">
        <v>553.5</v>
      </c>
      <c r="W278" s="250"/>
    </row>
    <row r="279" spans="1:23" ht="15" customHeight="1">
      <c r="A279" s="119" t="s">
        <v>50</v>
      </c>
      <c r="B279" s="120" t="s">
        <v>962</v>
      </c>
      <c r="C279" s="144">
        <v>1000</v>
      </c>
      <c r="D279" s="144">
        <v>30</v>
      </c>
      <c r="E279" s="121">
        <v>133</v>
      </c>
      <c r="F279" s="122" t="s">
        <v>1045</v>
      </c>
      <c r="G279" s="123" t="s">
        <v>1046</v>
      </c>
      <c r="H279" s="124" t="s">
        <v>337</v>
      </c>
      <c r="I279" s="125" t="s">
        <v>132</v>
      </c>
      <c r="J279" s="128" t="s">
        <v>132</v>
      </c>
      <c r="K279" s="129">
        <v>4</v>
      </c>
      <c r="L279" s="130">
        <f t="shared" si="22"/>
        <v>4</v>
      </c>
      <c r="M279" s="134" t="s">
        <v>136</v>
      </c>
      <c r="N279" s="135">
        <f t="shared" si="23"/>
        <v>1</v>
      </c>
      <c r="O279" s="138">
        <f t="shared" si="24"/>
        <v>4</v>
      </c>
      <c r="P279" s="141">
        <f t="shared" si="20"/>
        <v>567</v>
      </c>
      <c r="Q279" s="142">
        <f t="shared" si="21"/>
        <v>680.4</v>
      </c>
      <c r="R279" s="258"/>
      <c r="U279" s="116"/>
      <c r="V279" s="118">
        <v>567</v>
      </c>
      <c r="W279" s="250"/>
    </row>
    <row r="280" spans="1:23" ht="15" customHeight="1">
      <c r="A280" s="119" t="s">
        <v>50</v>
      </c>
      <c r="B280" s="120" t="s">
        <v>962</v>
      </c>
      <c r="C280" s="144">
        <v>1000</v>
      </c>
      <c r="D280" s="144">
        <v>30</v>
      </c>
      <c r="E280" s="121">
        <v>159</v>
      </c>
      <c r="F280" s="122" t="s">
        <v>1047</v>
      </c>
      <c r="G280" s="123" t="s">
        <v>1048</v>
      </c>
      <c r="H280" s="124" t="s">
        <v>337</v>
      </c>
      <c r="I280" s="125" t="s">
        <v>132</v>
      </c>
      <c r="J280" s="128" t="s">
        <v>132</v>
      </c>
      <c r="K280" s="129">
        <v>4</v>
      </c>
      <c r="L280" s="130">
        <f t="shared" si="22"/>
        <v>4</v>
      </c>
      <c r="M280" s="134" t="s">
        <v>136</v>
      </c>
      <c r="N280" s="135">
        <f t="shared" si="23"/>
        <v>1</v>
      </c>
      <c r="O280" s="138">
        <f t="shared" si="24"/>
        <v>4</v>
      </c>
      <c r="P280" s="141">
        <f t="shared" si="20"/>
        <v>636.5</v>
      </c>
      <c r="Q280" s="142">
        <f t="shared" si="21"/>
        <v>763.8</v>
      </c>
      <c r="R280" s="258"/>
      <c r="U280" s="116"/>
      <c r="V280" s="118">
        <v>636.5</v>
      </c>
      <c r="W280" s="250"/>
    </row>
    <row r="281" spans="1:23" ht="15" customHeight="1">
      <c r="A281" s="119" t="s">
        <v>50</v>
      </c>
      <c r="B281" s="120" t="s">
        <v>962</v>
      </c>
      <c r="C281" s="144">
        <v>1000</v>
      </c>
      <c r="D281" s="144">
        <v>30</v>
      </c>
      <c r="E281" s="121">
        <v>169</v>
      </c>
      <c r="F281" s="122" t="s">
        <v>1049</v>
      </c>
      <c r="G281" s="123" t="s">
        <v>1050</v>
      </c>
      <c r="H281" s="124" t="s">
        <v>337</v>
      </c>
      <c r="I281" s="125" t="s">
        <v>132</v>
      </c>
      <c r="J281" s="128"/>
      <c r="K281" s="129">
        <v>4</v>
      </c>
      <c r="L281" s="130">
        <f t="shared" si="22"/>
        <v>4</v>
      </c>
      <c r="M281" s="145" t="s">
        <v>149</v>
      </c>
      <c r="N281" s="135">
        <f t="shared" si="23"/>
        <v>10</v>
      </c>
      <c r="O281" s="138">
        <f t="shared" si="24"/>
        <v>40</v>
      </c>
      <c r="P281" s="141">
        <f t="shared" si="20"/>
        <v>671</v>
      </c>
      <c r="Q281" s="142">
        <f t="shared" si="21"/>
        <v>805.2</v>
      </c>
      <c r="R281" s="258"/>
      <c r="U281" s="116"/>
      <c r="V281" s="118">
        <v>671</v>
      </c>
      <c r="W281" s="250"/>
    </row>
    <row r="282" spans="1:23" ht="15" customHeight="1">
      <c r="A282" s="119" t="s">
        <v>50</v>
      </c>
      <c r="B282" s="120" t="s">
        <v>962</v>
      </c>
      <c r="C282" s="144">
        <v>1000</v>
      </c>
      <c r="D282" s="144">
        <v>30</v>
      </c>
      <c r="E282" s="121">
        <v>194</v>
      </c>
      <c r="F282" s="122" t="s">
        <v>1051</v>
      </c>
      <c r="G282" s="123" t="s">
        <v>1052</v>
      </c>
      <c r="H282" s="124" t="s">
        <v>337</v>
      </c>
      <c r="I282" s="125"/>
      <c r="J282" s="128" t="s">
        <v>132</v>
      </c>
      <c r="K282" s="129">
        <v>3</v>
      </c>
      <c r="L282" s="130">
        <f t="shared" si="22"/>
        <v>3</v>
      </c>
      <c r="M282" s="264" t="s">
        <v>149</v>
      </c>
      <c r="N282" s="135">
        <f t="shared" si="23"/>
        <v>14</v>
      </c>
      <c r="O282" s="138">
        <f t="shared" si="24"/>
        <v>42</v>
      </c>
      <c r="P282" s="265" t="s">
        <v>614</v>
      </c>
      <c r="Q282" s="142"/>
      <c r="R282" s="258"/>
      <c r="U282" s="116"/>
      <c r="V282" s="118">
        <v>706.5</v>
      </c>
      <c r="W282" s="250"/>
    </row>
    <row r="283" spans="1:23" ht="15" customHeight="1">
      <c r="A283" s="119" t="s">
        <v>50</v>
      </c>
      <c r="B283" s="120" t="s">
        <v>962</v>
      </c>
      <c r="C283" s="144">
        <v>1000</v>
      </c>
      <c r="D283" s="144">
        <v>30</v>
      </c>
      <c r="E283" s="121">
        <v>205</v>
      </c>
      <c r="F283" s="122" t="s">
        <v>1053</v>
      </c>
      <c r="G283" s="123" t="s">
        <v>1054</v>
      </c>
      <c r="H283" s="124" t="s">
        <v>337</v>
      </c>
      <c r="I283" s="125"/>
      <c r="J283" s="128" t="s">
        <v>132</v>
      </c>
      <c r="K283" s="129">
        <v>3</v>
      </c>
      <c r="L283" s="130">
        <f t="shared" si="22"/>
        <v>3</v>
      </c>
      <c r="M283" s="145" t="s">
        <v>149</v>
      </c>
      <c r="N283" s="135">
        <f t="shared" si="23"/>
        <v>14</v>
      </c>
      <c r="O283" s="138">
        <f t="shared" si="24"/>
        <v>42</v>
      </c>
      <c r="P283" s="141">
        <f t="shared" si="20"/>
        <v>769</v>
      </c>
      <c r="Q283" s="142">
        <f t="shared" si="21"/>
        <v>922.8</v>
      </c>
      <c r="R283" s="258"/>
      <c r="U283" s="116"/>
      <c r="V283" s="118">
        <v>769</v>
      </c>
      <c r="W283" s="250"/>
    </row>
    <row r="284" spans="1:23" ht="15" customHeight="1">
      <c r="A284" s="119" t="s">
        <v>50</v>
      </c>
      <c r="B284" s="120" t="s">
        <v>962</v>
      </c>
      <c r="C284" s="144">
        <v>1000</v>
      </c>
      <c r="D284" s="144">
        <v>30</v>
      </c>
      <c r="E284" s="121">
        <v>219</v>
      </c>
      <c r="F284" s="122" t="s">
        <v>1055</v>
      </c>
      <c r="G284" s="123" t="s">
        <v>1056</v>
      </c>
      <c r="H284" s="124" t="s">
        <v>337</v>
      </c>
      <c r="I284" s="125" t="s">
        <v>132</v>
      </c>
      <c r="J284" s="128"/>
      <c r="K284" s="129">
        <v>3</v>
      </c>
      <c r="L284" s="130">
        <f t="shared" si="22"/>
        <v>3</v>
      </c>
      <c r="M284" s="262" t="s">
        <v>136</v>
      </c>
      <c r="N284" s="135">
        <f t="shared" si="23"/>
        <v>1</v>
      </c>
      <c r="O284" s="138">
        <f t="shared" si="24"/>
        <v>3</v>
      </c>
      <c r="P284" s="141">
        <f t="shared" si="20"/>
        <v>842</v>
      </c>
      <c r="Q284" s="142">
        <f t="shared" si="21"/>
        <v>1010.4</v>
      </c>
      <c r="R284" s="258"/>
      <c r="U284" s="116"/>
      <c r="V284" s="118">
        <v>842</v>
      </c>
      <c r="W284" s="250"/>
    </row>
    <row r="285" spans="1:23" ht="15" customHeight="1">
      <c r="A285" s="119" t="s">
        <v>50</v>
      </c>
      <c r="B285" s="120" t="s">
        <v>962</v>
      </c>
      <c r="C285" s="144">
        <v>1000</v>
      </c>
      <c r="D285" s="144">
        <v>30</v>
      </c>
      <c r="E285" s="121">
        <v>273</v>
      </c>
      <c r="F285" s="122" t="s">
        <v>1057</v>
      </c>
      <c r="G285" s="123" t="s">
        <v>1058</v>
      </c>
      <c r="H285" s="124" t="s">
        <v>337</v>
      </c>
      <c r="I285" s="125" t="s">
        <v>132</v>
      </c>
      <c r="J285" s="128"/>
      <c r="K285" s="129">
        <v>2</v>
      </c>
      <c r="L285" s="130">
        <f t="shared" si="22"/>
        <v>2</v>
      </c>
      <c r="M285" s="143" t="s">
        <v>133</v>
      </c>
      <c r="N285" s="135">
        <f t="shared" si="23"/>
        <v>5</v>
      </c>
      <c r="O285" s="138">
        <f t="shared" si="24"/>
        <v>10</v>
      </c>
      <c r="P285" s="141">
        <f t="shared" si="20"/>
        <v>1142</v>
      </c>
      <c r="Q285" s="142">
        <f t="shared" si="21"/>
        <v>1370.4</v>
      </c>
      <c r="R285" s="258"/>
      <c r="U285" s="116"/>
      <c r="V285" s="118">
        <v>1142</v>
      </c>
      <c r="W285" s="250"/>
    </row>
    <row r="286" spans="1:23" ht="15" customHeight="1">
      <c r="A286" s="119" t="s">
        <v>50</v>
      </c>
      <c r="B286" s="120" t="s">
        <v>962</v>
      </c>
      <c r="C286" s="144">
        <v>1000</v>
      </c>
      <c r="D286" s="121">
        <v>40</v>
      </c>
      <c r="E286" s="121">
        <v>18</v>
      </c>
      <c r="F286" s="122" t="s">
        <v>1059</v>
      </c>
      <c r="G286" s="123" t="s">
        <v>1060</v>
      </c>
      <c r="H286" s="124" t="s">
        <v>337</v>
      </c>
      <c r="I286" s="125" t="s">
        <v>132</v>
      </c>
      <c r="J286" s="128"/>
      <c r="K286" s="129">
        <v>9</v>
      </c>
      <c r="L286" s="130">
        <f t="shared" si="22"/>
        <v>9</v>
      </c>
      <c r="M286" s="145" t="s">
        <v>149</v>
      </c>
      <c r="N286" s="135">
        <f t="shared" si="23"/>
        <v>5</v>
      </c>
      <c r="O286" s="138">
        <f t="shared" si="24"/>
        <v>45</v>
      </c>
      <c r="P286" s="141">
        <f t="shared" si="20"/>
        <v>287</v>
      </c>
      <c r="Q286" s="142">
        <f t="shared" si="21"/>
        <v>344.4</v>
      </c>
      <c r="R286" s="258"/>
      <c r="U286" s="116"/>
      <c r="V286" s="118">
        <v>287</v>
      </c>
      <c r="W286" s="250"/>
    </row>
    <row r="287" spans="1:23" ht="15" customHeight="1">
      <c r="A287" s="119" t="s">
        <v>50</v>
      </c>
      <c r="B287" s="120" t="s">
        <v>962</v>
      </c>
      <c r="C287" s="144">
        <v>1000</v>
      </c>
      <c r="D287" s="144">
        <v>40</v>
      </c>
      <c r="E287" s="121">
        <v>21</v>
      </c>
      <c r="F287" s="122" t="s">
        <v>1061</v>
      </c>
      <c r="G287" s="123" t="s">
        <v>1062</v>
      </c>
      <c r="H287" s="124" t="s">
        <v>337</v>
      </c>
      <c r="I287" s="125" t="s">
        <v>132</v>
      </c>
      <c r="J287" s="128" t="s">
        <v>132</v>
      </c>
      <c r="K287" s="129">
        <v>9</v>
      </c>
      <c r="L287" s="130">
        <f t="shared" si="22"/>
        <v>9</v>
      </c>
      <c r="M287" s="262" t="s">
        <v>136</v>
      </c>
      <c r="N287" s="135">
        <f t="shared" si="23"/>
        <v>1</v>
      </c>
      <c r="O287" s="138">
        <f t="shared" si="24"/>
        <v>9</v>
      </c>
      <c r="P287" s="141">
        <f t="shared" si="20"/>
        <v>295.5</v>
      </c>
      <c r="Q287" s="142">
        <f t="shared" si="21"/>
        <v>354.6</v>
      </c>
      <c r="R287" s="258"/>
      <c r="U287" s="116"/>
      <c r="V287" s="118">
        <v>295.5</v>
      </c>
      <c r="W287" s="250"/>
    </row>
    <row r="288" spans="1:23" ht="15" customHeight="1">
      <c r="A288" s="119" t="s">
        <v>50</v>
      </c>
      <c r="B288" s="120" t="s">
        <v>962</v>
      </c>
      <c r="C288" s="144">
        <v>1000</v>
      </c>
      <c r="D288" s="144">
        <v>40</v>
      </c>
      <c r="E288" s="121">
        <v>25</v>
      </c>
      <c r="F288" s="122" t="s">
        <v>1063</v>
      </c>
      <c r="G288" s="123" t="s">
        <v>1064</v>
      </c>
      <c r="H288" s="124" t="s">
        <v>337</v>
      </c>
      <c r="I288" s="125" t="s">
        <v>132</v>
      </c>
      <c r="J288" s="128"/>
      <c r="K288" s="129">
        <v>9</v>
      </c>
      <c r="L288" s="130">
        <f t="shared" si="22"/>
        <v>9</v>
      </c>
      <c r="M288" s="143" t="s">
        <v>133</v>
      </c>
      <c r="N288" s="135">
        <f t="shared" si="23"/>
        <v>2</v>
      </c>
      <c r="O288" s="138">
        <f t="shared" si="24"/>
        <v>18</v>
      </c>
      <c r="P288" s="141">
        <f t="shared" si="20"/>
        <v>332.5</v>
      </c>
      <c r="Q288" s="142">
        <f t="shared" si="21"/>
        <v>399</v>
      </c>
      <c r="R288" s="258"/>
      <c r="U288" s="116"/>
      <c r="V288" s="118">
        <v>332.5</v>
      </c>
      <c r="W288" s="250"/>
    </row>
    <row r="289" spans="1:23" ht="15" customHeight="1">
      <c r="A289" s="119" t="s">
        <v>50</v>
      </c>
      <c r="B289" s="120" t="s">
        <v>962</v>
      </c>
      <c r="C289" s="144">
        <v>1000</v>
      </c>
      <c r="D289" s="144">
        <v>40</v>
      </c>
      <c r="E289" s="121">
        <v>28</v>
      </c>
      <c r="F289" s="122" t="s">
        <v>1065</v>
      </c>
      <c r="G289" s="123" t="s">
        <v>1066</v>
      </c>
      <c r="H289" s="124" t="s">
        <v>337</v>
      </c>
      <c r="I289" s="125" t="s">
        <v>132</v>
      </c>
      <c r="J289" s="128"/>
      <c r="K289" s="129">
        <v>9</v>
      </c>
      <c r="L289" s="130">
        <f t="shared" si="22"/>
        <v>9</v>
      </c>
      <c r="M289" s="134" t="s">
        <v>136</v>
      </c>
      <c r="N289" s="135">
        <f t="shared" si="23"/>
        <v>1</v>
      </c>
      <c r="O289" s="138">
        <f t="shared" si="24"/>
        <v>9</v>
      </c>
      <c r="P289" s="141">
        <f t="shared" si="20"/>
        <v>344.5</v>
      </c>
      <c r="Q289" s="142">
        <f t="shared" si="21"/>
        <v>413.4</v>
      </c>
      <c r="R289" s="258"/>
      <c r="U289" s="116"/>
      <c r="V289" s="118">
        <v>344.5</v>
      </c>
      <c r="W289" s="250"/>
    </row>
    <row r="290" spans="1:23" ht="15" customHeight="1">
      <c r="A290" s="119" t="s">
        <v>50</v>
      </c>
      <c r="B290" s="120" t="s">
        <v>962</v>
      </c>
      <c r="C290" s="144">
        <v>1000</v>
      </c>
      <c r="D290" s="144">
        <v>40</v>
      </c>
      <c r="E290" s="121">
        <v>32</v>
      </c>
      <c r="F290" s="122" t="s">
        <v>1067</v>
      </c>
      <c r="G290" s="123" t="s">
        <v>1068</v>
      </c>
      <c r="H290" s="124" t="s">
        <v>337</v>
      </c>
      <c r="I290" s="125" t="s">
        <v>132</v>
      </c>
      <c r="J290" s="128"/>
      <c r="K290" s="129">
        <v>8</v>
      </c>
      <c r="L290" s="130">
        <f t="shared" si="22"/>
        <v>8</v>
      </c>
      <c r="M290" s="134" t="s">
        <v>136</v>
      </c>
      <c r="N290" s="135">
        <f t="shared" si="23"/>
        <v>1</v>
      </c>
      <c r="O290" s="138">
        <f t="shared" si="24"/>
        <v>8</v>
      </c>
      <c r="P290" s="141">
        <f t="shared" si="20"/>
        <v>359.5</v>
      </c>
      <c r="Q290" s="142">
        <f t="shared" si="21"/>
        <v>431.4</v>
      </c>
      <c r="R290" s="258"/>
      <c r="U290" s="116"/>
      <c r="V290" s="118">
        <v>359.5</v>
      </c>
      <c r="W290" s="250"/>
    </row>
    <row r="291" spans="1:23" ht="15" customHeight="1">
      <c r="A291" s="119" t="s">
        <v>50</v>
      </c>
      <c r="B291" s="120" t="s">
        <v>962</v>
      </c>
      <c r="C291" s="144">
        <v>1000</v>
      </c>
      <c r="D291" s="144">
        <v>40</v>
      </c>
      <c r="E291" s="121">
        <v>35</v>
      </c>
      <c r="F291" s="122" t="s">
        <v>1069</v>
      </c>
      <c r="G291" s="123" t="s">
        <v>1070</v>
      </c>
      <c r="H291" s="124" t="s">
        <v>337</v>
      </c>
      <c r="I291" s="125" t="s">
        <v>132</v>
      </c>
      <c r="J291" s="128" t="s">
        <v>132</v>
      </c>
      <c r="K291" s="129">
        <v>8</v>
      </c>
      <c r="L291" s="130">
        <f t="shared" si="22"/>
        <v>8</v>
      </c>
      <c r="M291" s="134" t="s">
        <v>136</v>
      </c>
      <c r="N291" s="135">
        <f t="shared" si="23"/>
        <v>1</v>
      </c>
      <c r="O291" s="138">
        <f t="shared" si="24"/>
        <v>8</v>
      </c>
      <c r="P291" s="141">
        <f t="shared" si="20"/>
        <v>360.5</v>
      </c>
      <c r="Q291" s="142">
        <f t="shared" si="21"/>
        <v>432.6</v>
      </c>
      <c r="R291" s="258"/>
      <c r="U291" s="116"/>
      <c r="V291" s="118">
        <v>360.5</v>
      </c>
      <c r="W291" s="250"/>
    </row>
    <row r="292" spans="1:23" ht="15" customHeight="1">
      <c r="A292" s="119" t="s">
        <v>50</v>
      </c>
      <c r="B292" s="120" t="s">
        <v>962</v>
      </c>
      <c r="C292" s="144">
        <v>1000</v>
      </c>
      <c r="D292" s="144">
        <v>40</v>
      </c>
      <c r="E292" s="121">
        <v>38</v>
      </c>
      <c r="F292" s="122" t="s">
        <v>1071</v>
      </c>
      <c r="G292" s="123" t="s">
        <v>1072</v>
      </c>
      <c r="H292" s="124" t="s">
        <v>337</v>
      </c>
      <c r="I292" s="125" t="s">
        <v>132</v>
      </c>
      <c r="J292" s="128"/>
      <c r="K292" s="129">
        <v>8</v>
      </c>
      <c r="L292" s="130">
        <f t="shared" si="22"/>
        <v>8</v>
      </c>
      <c r="M292" s="143" t="s">
        <v>133</v>
      </c>
      <c r="N292" s="135">
        <f t="shared" si="23"/>
        <v>2</v>
      </c>
      <c r="O292" s="138">
        <f t="shared" si="24"/>
        <v>16</v>
      </c>
      <c r="P292" s="141">
        <f t="shared" si="20"/>
        <v>366.5</v>
      </c>
      <c r="Q292" s="142">
        <f t="shared" si="21"/>
        <v>439.8</v>
      </c>
      <c r="R292" s="258"/>
      <c r="U292" s="116"/>
      <c r="V292" s="118">
        <v>366.5</v>
      </c>
      <c r="W292" s="250"/>
    </row>
    <row r="293" spans="1:23" ht="15" customHeight="1">
      <c r="A293" s="119" t="s">
        <v>50</v>
      </c>
      <c r="B293" s="120" t="s">
        <v>962</v>
      </c>
      <c r="C293" s="144">
        <v>1000</v>
      </c>
      <c r="D293" s="144">
        <v>40</v>
      </c>
      <c r="E293" s="121">
        <v>42</v>
      </c>
      <c r="F293" s="122" t="s">
        <v>1073</v>
      </c>
      <c r="G293" s="123" t="s">
        <v>1074</v>
      </c>
      <c r="H293" s="124" t="s">
        <v>337</v>
      </c>
      <c r="I293" s="125" t="s">
        <v>132</v>
      </c>
      <c r="J293" s="128" t="s">
        <v>132</v>
      </c>
      <c r="K293" s="129">
        <v>7</v>
      </c>
      <c r="L293" s="130">
        <f t="shared" si="22"/>
        <v>7</v>
      </c>
      <c r="M293" s="134" t="s">
        <v>136</v>
      </c>
      <c r="N293" s="135">
        <f t="shared" si="23"/>
        <v>1</v>
      </c>
      <c r="O293" s="138">
        <f t="shared" si="24"/>
        <v>7</v>
      </c>
      <c r="P293" s="141">
        <f t="shared" si="20"/>
        <v>375</v>
      </c>
      <c r="Q293" s="142">
        <f t="shared" si="21"/>
        <v>450</v>
      </c>
      <c r="R293" s="258"/>
      <c r="U293" s="116"/>
      <c r="V293" s="118">
        <v>375</v>
      </c>
      <c r="W293" s="250"/>
    </row>
    <row r="294" spans="1:23" ht="15" customHeight="1">
      <c r="A294" s="119" t="s">
        <v>50</v>
      </c>
      <c r="B294" s="120" t="s">
        <v>962</v>
      </c>
      <c r="C294" s="144">
        <v>1000</v>
      </c>
      <c r="D294" s="144">
        <v>40</v>
      </c>
      <c r="E294" s="121">
        <v>45</v>
      </c>
      <c r="F294" s="122" t="s">
        <v>1075</v>
      </c>
      <c r="G294" s="123" t="s">
        <v>1076</v>
      </c>
      <c r="H294" s="124" t="s">
        <v>337</v>
      </c>
      <c r="I294" s="125" t="s">
        <v>132</v>
      </c>
      <c r="J294" s="128" t="s">
        <v>132</v>
      </c>
      <c r="K294" s="129">
        <v>7</v>
      </c>
      <c r="L294" s="130">
        <f t="shared" si="22"/>
        <v>7</v>
      </c>
      <c r="M294" s="143" t="s">
        <v>133</v>
      </c>
      <c r="N294" s="135">
        <f t="shared" si="23"/>
        <v>2</v>
      </c>
      <c r="O294" s="138">
        <f t="shared" si="24"/>
        <v>14</v>
      </c>
      <c r="P294" s="141">
        <f t="shared" si="20"/>
        <v>381.5</v>
      </c>
      <c r="Q294" s="142">
        <f t="shared" si="21"/>
        <v>457.8</v>
      </c>
      <c r="R294" s="258"/>
      <c r="U294" s="116"/>
      <c r="V294" s="118">
        <v>381.5</v>
      </c>
      <c r="W294" s="250"/>
    </row>
    <row r="295" spans="1:23" ht="15" customHeight="1">
      <c r="A295" s="119" t="s">
        <v>50</v>
      </c>
      <c r="B295" s="120" t="s">
        <v>962</v>
      </c>
      <c r="C295" s="144">
        <v>1000</v>
      </c>
      <c r="D295" s="144">
        <v>40</v>
      </c>
      <c r="E295" s="121">
        <v>48</v>
      </c>
      <c r="F295" s="122" t="s">
        <v>1077</v>
      </c>
      <c r="G295" s="123" t="s">
        <v>1078</v>
      </c>
      <c r="H295" s="124" t="s">
        <v>337</v>
      </c>
      <c r="I295" s="125" t="s">
        <v>132</v>
      </c>
      <c r="J295" s="128" t="s">
        <v>132</v>
      </c>
      <c r="K295" s="129">
        <v>7</v>
      </c>
      <c r="L295" s="130">
        <f t="shared" si="22"/>
        <v>7</v>
      </c>
      <c r="M295" s="134" t="s">
        <v>136</v>
      </c>
      <c r="N295" s="135">
        <f t="shared" si="23"/>
        <v>1</v>
      </c>
      <c r="O295" s="138">
        <f t="shared" si="24"/>
        <v>7</v>
      </c>
      <c r="P295" s="141">
        <f t="shared" si="20"/>
        <v>385</v>
      </c>
      <c r="Q295" s="142">
        <f t="shared" si="21"/>
        <v>462</v>
      </c>
      <c r="R295" s="258"/>
      <c r="U295" s="116"/>
      <c r="V295" s="118">
        <v>385</v>
      </c>
      <c r="W295" s="250"/>
    </row>
    <row r="296" spans="1:23" ht="15" customHeight="1">
      <c r="A296" s="119" t="s">
        <v>50</v>
      </c>
      <c r="B296" s="120" t="s">
        <v>962</v>
      </c>
      <c r="C296" s="144">
        <v>1000</v>
      </c>
      <c r="D296" s="144">
        <v>40</v>
      </c>
      <c r="E296" s="121">
        <v>54</v>
      </c>
      <c r="F296" s="122" t="s">
        <v>1079</v>
      </c>
      <c r="G296" s="123" t="s">
        <v>1080</v>
      </c>
      <c r="H296" s="124" t="s">
        <v>337</v>
      </c>
      <c r="I296" s="125" t="s">
        <v>132</v>
      </c>
      <c r="J296" s="128"/>
      <c r="K296" s="129">
        <v>7</v>
      </c>
      <c r="L296" s="130">
        <f t="shared" si="22"/>
        <v>7</v>
      </c>
      <c r="M296" s="143" t="s">
        <v>133</v>
      </c>
      <c r="N296" s="135">
        <f t="shared" si="23"/>
        <v>2</v>
      </c>
      <c r="O296" s="138">
        <f t="shared" si="24"/>
        <v>14</v>
      </c>
      <c r="P296" s="141">
        <f t="shared" si="20"/>
        <v>394</v>
      </c>
      <c r="Q296" s="142">
        <f t="shared" si="21"/>
        <v>472.8</v>
      </c>
      <c r="R296" s="258"/>
      <c r="U296" s="116"/>
      <c r="V296" s="118">
        <v>394</v>
      </c>
      <c r="W296" s="250"/>
    </row>
    <row r="297" spans="1:23" ht="15" customHeight="1">
      <c r="A297" s="119" t="s">
        <v>50</v>
      </c>
      <c r="B297" s="120" t="s">
        <v>962</v>
      </c>
      <c r="C297" s="144">
        <v>1000</v>
      </c>
      <c r="D297" s="144">
        <v>40</v>
      </c>
      <c r="E297" s="121">
        <v>57</v>
      </c>
      <c r="F297" s="122" t="s">
        <v>1081</v>
      </c>
      <c r="G297" s="123" t="s">
        <v>1082</v>
      </c>
      <c r="H297" s="124" t="s">
        <v>337</v>
      </c>
      <c r="I297" s="125" t="s">
        <v>132</v>
      </c>
      <c r="J297" s="128" t="s">
        <v>132</v>
      </c>
      <c r="K297" s="129">
        <v>7</v>
      </c>
      <c r="L297" s="130">
        <f t="shared" si="22"/>
        <v>7</v>
      </c>
      <c r="M297" s="134" t="s">
        <v>136</v>
      </c>
      <c r="N297" s="135">
        <f t="shared" si="23"/>
        <v>1</v>
      </c>
      <c r="O297" s="138">
        <f t="shared" si="24"/>
        <v>7</v>
      </c>
      <c r="P297" s="141">
        <f t="shared" si="20"/>
        <v>419</v>
      </c>
      <c r="Q297" s="142">
        <f t="shared" si="21"/>
        <v>502.8</v>
      </c>
      <c r="R297" s="258"/>
      <c r="U297" s="116"/>
      <c r="V297" s="118">
        <v>419</v>
      </c>
      <c r="W297" s="250"/>
    </row>
    <row r="298" spans="1:23" ht="15" customHeight="1">
      <c r="A298" s="119" t="s">
        <v>50</v>
      </c>
      <c r="B298" s="120" t="s">
        <v>962</v>
      </c>
      <c r="C298" s="144">
        <v>1000</v>
      </c>
      <c r="D298" s="144">
        <v>40</v>
      </c>
      <c r="E298" s="121">
        <v>60</v>
      </c>
      <c r="F298" s="122" t="s">
        <v>1083</v>
      </c>
      <c r="G298" s="123" t="s">
        <v>1084</v>
      </c>
      <c r="H298" s="124" t="s">
        <v>337</v>
      </c>
      <c r="I298" s="125" t="s">
        <v>132</v>
      </c>
      <c r="J298" s="128" t="s">
        <v>132</v>
      </c>
      <c r="K298" s="129">
        <v>7</v>
      </c>
      <c r="L298" s="130">
        <f t="shared" si="22"/>
        <v>7</v>
      </c>
      <c r="M298" s="134" t="s">
        <v>136</v>
      </c>
      <c r="N298" s="135">
        <f t="shared" si="23"/>
        <v>1</v>
      </c>
      <c r="O298" s="138">
        <f t="shared" si="24"/>
        <v>7</v>
      </c>
      <c r="P298" s="141">
        <f t="shared" si="20"/>
        <v>425.5</v>
      </c>
      <c r="Q298" s="142">
        <f t="shared" si="21"/>
        <v>510.6</v>
      </c>
      <c r="R298" s="258"/>
      <c r="U298" s="116"/>
      <c r="V298" s="118">
        <v>425.5</v>
      </c>
      <c r="W298" s="250"/>
    </row>
    <row r="299" spans="1:23" ht="15" customHeight="1">
      <c r="A299" s="119" t="s">
        <v>50</v>
      </c>
      <c r="B299" s="120" t="s">
        <v>962</v>
      </c>
      <c r="C299" s="144">
        <v>1000</v>
      </c>
      <c r="D299" s="144">
        <v>40</v>
      </c>
      <c r="E299" s="121">
        <v>64</v>
      </c>
      <c r="F299" s="122" t="s">
        <v>1085</v>
      </c>
      <c r="G299" s="123" t="s">
        <v>1086</v>
      </c>
      <c r="H299" s="124" t="s">
        <v>337</v>
      </c>
      <c r="I299" s="125" t="s">
        <v>132</v>
      </c>
      <c r="J299" s="128" t="s">
        <v>132</v>
      </c>
      <c r="K299" s="129">
        <v>7</v>
      </c>
      <c r="L299" s="130">
        <f t="shared" si="22"/>
        <v>7</v>
      </c>
      <c r="M299" s="145" t="s">
        <v>149</v>
      </c>
      <c r="N299" s="135">
        <f t="shared" si="23"/>
        <v>6</v>
      </c>
      <c r="O299" s="138">
        <f t="shared" si="24"/>
        <v>42</v>
      </c>
      <c r="P299" s="141">
        <f t="shared" si="20"/>
        <v>442</v>
      </c>
      <c r="Q299" s="142">
        <f t="shared" si="21"/>
        <v>530.4</v>
      </c>
      <c r="R299" s="258"/>
      <c r="U299" s="116"/>
      <c r="V299" s="118">
        <v>442</v>
      </c>
      <c r="W299" s="250"/>
    </row>
    <row r="300" spans="1:23" ht="15" customHeight="1">
      <c r="A300" s="119" t="s">
        <v>50</v>
      </c>
      <c r="B300" s="120" t="s">
        <v>962</v>
      </c>
      <c r="C300" s="144">
        <v>1000</v>
      </c>
      <c r="D300" s="144">
        <v>40</v>
      </c>
      <c r="E300" s="121">
        <v>70</v>
      </c>
      <c r="F300" s="122" t="s">
        <v>1087</v>
      </c>
      <c r="G300" s="123" t="s">
        <v>1088</v>
      </c>
      <c r="H300" s="124" t="s">
        <v>337</v>
      </c>
      <c r="I300" s="125" t="s">
        <v>132</v>
      </c>
      <c r="J300" s="128" t="s">
        <v>132</v>
      </c>
      <c r="K300" s="129">
        <v>6</v>
      </c>
      <c r="L300" s="130">
        <f t="shared" si="22"/>
        <v>6</v>
      </c>
      <c r="M300" s="145" t="s">
        <v>149</v>
      </c>
      <c r="N300" s="135">
        <f t="shared" si="23"/>
        <v>7</v>
      </c>
      <c r="O300" s="138">
        <f t="shared" si="24"/>
        <v>42</v>
      </c>
      <c r="P300" s="141">
        <f t="shared" si="20"/>
        <v>500</v>
      </c>
      <c r="Q300" s="142">
        <f t="shared" si="21"/>
        <v>600</v>
      </c>
      <c r="R300" s="258"/>
      <c r="U300" s="116"/>
      <c r="V300" s="118">
        <v>500</v>
      </c>
      <c r="W300" s="250"/>
    </row>
    <row r="301" spans="1:23" ht="15" customHeight="1">
      <c r="A301" s="119" t="s">
        <v>50</v>
      </c>
      <c r="B301" s="120" t="s">
        <v>962</v>
      </c>
      <c r="C301" s="144">
        <v>1000</v>
      </c>
      <c r="D301" s="144">
        <v>40</v>
      </c>
      <c r="E301" s="121">
        <v>76</v>
      </c>
      <c r="F301" s="122" t="s">
        <v>1089</v>
      </c>
      <c r="G301" s="123" t="s">
        <v>1090</v>
      </c>
      <c r="H301" s="124" t="s">
        <v>337</v>
      </c>
      <c r="I301" s="125" t="s">
        <v>132</v>
      </c>
      <c r="J301" s="128" t="s">
        <v>132</v>
      </c>
      <c r="K301" s="129">
        <v>6</v>
      </c>
      <c r="L301" s="130">
        <f t="shared" si="22"/>
        <v>6</v>
      </c>
      <c r="M301" s="134" t="s">
        <v>136</v>
      </c>
      <c r="N301" s="135">
        <f t="shared" si="23"/>
        <v>1</v>
      </c>
      <c r="O301" s="138">
        <f t="shared" si="24"/>
        <v>6</v>
      </c>
      <c r="P301" s="141">
        <f t="shared" si="20"/>
        <v>510</v>
      </c>
      <c r="Q301" s="142">
        <f t="shared" si="21"/>
        <v>612</v>
      </c>
      <c r="R301" s="258"/>
      <c r="U301" s="116"/>
      <c r="V301" s="118">
        <v>510</v>
      </c>
      <c r="W301" s="250"/>
    </row>
    <row r="302" spans="1:23" ht="15" customHeight="1">
      <c r="A302" s="119" t="s">
        <v>50</v>
      </c>
      <c r="B302" s="120" t="s">
        <v>962</v>
      </c>
      <c r="C302" s="144">
        <v>1000</v>
      </c>
      <c r="D302" s="144">
        <v>40</v>
      </c>
      <c r="E302" s="121">
        <v>83</v>
      </c>
      <c r="F302" s="122" t="s">
        <v>1091</v>
      </c>
      <c r="G302" s="123" t="s">
        <v>1092</v>
      </c>
      <c r="H302" s="124" t="s">
        <v>337</v>
      </c>
      <c r="I302" s="125"/>
      <c r="J302" s="128" t="s">
        <v>132</v>
      </c>
      <c r="K302" s="129">
        <v>5</v>
      </c>
      <c r="L302" s="130">
        <f t="shared" si="22"/>
        <v>5</v>
      </c>
      <c r="M302" s="145" t="s">
        <v>149</v>
      </c>
      <c r="N302" s="135">
        <f t="shared" si="23"/>
        <v>8</v>
      </c>
      <c r="O302" s="138">
        <f t="shared" si="24"/>
        <v>40</v>
      </c>
      <c r="P302" s="141">
        <f t="shared" si="20"/>
        <v>518</v>
      </c>
      <c r="Q302" s="142">
        <f t="shared" si="21"/>
        <v>621.6</v>
      </c>
      <c r="R302" s="258"/>
      <c r="U302" s="116"/>
      <c r="V302" s="118">
        <v>518</v>
      </c>
      <c r="W302" s="250"/>
    </row>
    <row r="303" spans="1:23" ht="15" customHeight="1">
      <c r="A303" s="119" t="s">
        <v>50</v>
      </c>
      <c r="B303" s="120" t="s">
        <v>962</v>
      </c>
      <c r="C303" s="144">
        <v>1000</v>
      </c>
      <c r="D303" s="144">
        <v>40</v>
      </c>
      <c r="E303" s="121">
        <v>89</v>
      </c>
      <c r="F303" s="122" t="s">
        <v>1093</v>
      </c>
      <c r="G303" s="123" t="s">
        <v>1094</v>
      </c>
      <c r="H303" s="124" t="s">
        <v>337</v>
      </c>
      <c r="I303" s="125" t="s">
        <v>132</v>
      </c>
      <c r="J303" s="128" t="s">
        <v>132</v>
      </c>
      <c r="K303" s="129">
        <v>5</v>
      </c>
      <c r="L303" s="130">
        <f t="shared" si="22"/>
        <v>5</v>
      </c>
      <c r="M303" s="134" t="s">
        <v>136</v>
      </c>
      <c r="N303" s="135">
        <f t="shared" si="23"/>
        <v>1</v>
      </c>
      <c r="O303" s="138">
        <f t="shared" si="24"/>
        <v>5</v>
      </c>
      <c r="P303" s="141">
        <f t="shared" si="20"/>
        <v>556</v>
      </c>
      <c r="Q303" s="142">
        <f t="shared" si="21"/>
        <v>667.2</v>
      </c>
      <c r="R303" s="258"/>
      <c r="U303" s="116"/>
      <c r="V303" s="118">
        <v>556</v>
      </c>
      <c r="W303" s="250"/>
    </row>
    <row r="304" spans="1:23" ht="15" customHeight="1">
      <c r="A304" s="119" t="s">
        <v>50</v>
      </c>
      <c r="B304" s="120" t="s">
        <v>962</v>
      </c>
      <c r="C304" s="144">
        <v>1000</v>
      </c>
      <c r="D304" s="144">
        <v>40</v>
      </c>
      <c r="E304" s="121">
        <v>102</v>
      </c>
      <c r="F304" s="122" t="s">
        <v>1095</v>
      </c>
      <c r="G304" s="123" t="s">
        <v>1096</v>
      </c>
      <c r="H304" s="124" t="s">
        <v>337</v>
      </c>
      <c r="I304" s="125"/>
      <c r="J304" s="128" t="s">
        <v>132</v>
      </c>
      <c r="K304" s="129">
        <v>5</v>
      </c>
      <c r="L304" s="130">
        <f t="shared" si="22"/>
        <v>5</v>
      </c>
      <c r="M304" s="264" t="s">
        <v>149</v>
      </c>
      <c r="N304" s="135">
        <f t="shared" si="23"/>
        <v>8</v>
      </c>
      <c r="O304" s="138">
        <f t="shared" si="24"/>
        <v>40</v>
      </c>
      <c r="P304" s="265" t="s">
        <v>614</v>
      </c>
      <c r="Q304" s="142"/>
      <c r="R304" s="258"/>
      <c r="U304" s="116"/>
      <c r="V304" s="118">
        <v>567</v>
      </c>
      <c r="W304" s="250"/>
    </row>
    <row r="305" spans="1:23" ht="15" customHeight="1">
      <c r="A305" s="119" t="s">
        <v>50</v>
      </c>
      <c r="B305" s="120" t="s">
        <v>962</v>
      </c>
      <c r="C305" s="144">
        <v>1000</v>
      </c>
      <c r="D305" s="144">
        <v>40</v>
      </c>
      <c r="E305" s="121">
        <v>108</v>
      </c>
      <c r="F305" s="122" t="s">
        <v>1097</v>
      </c>
      <c r="G305" s="123" t="s">
        <v>1098</v>
      </c>
      <c r="H305" s="124" t="s">
        <v>337</v>
      </c>
      <c r="I305" s="125" t="s">
        <v>132</v>
      </c>
      <c r="J305" s="128" t="s">
        <v>132</v>
      </c>
      <c r="K305" s="129">
        <v>5</v>
      </c>
      <c r="L305" s="130">
        <f t="shared" si="22"/>
        <v>5</v>
      </c>
      <c r="M305" s="134" t="s">
        <v>136</v>
      </c>
      <c r="N305" s="135">
        <f t="shared" si="23"/>
        <v>1</v>
      </c>
      <c r="O305" s="138">
        <f t="shared" si="24"/>
        <v>5</v>
      </c>
      <c r="P305" s="141">
        <f t="shared" si="20"/>
        <v>584</v>
      </c>
      <c r="Q305" s="142">
        <f t="shared" si="21"/>
        <v>700.8</v>
      </c>
      <c r="R305" s="258"/>
      <c r="U305" s="116"/>
      <c r="V305" s="118">
        <v>584</v>
      </c>
      <c r="W305" s="250"/>
    </row>
    <row r="306" spans="1:23" ht="15" customHeight="1">
      <c r="A306" s="119" t="s">
        <v>50</v>
      </c>
      <c r="B306" s="120" t="s">
        <v>962</v>
      </c>
      <c r="C306" s="144">
        <v>1000</v>
      </c>
      <c r="D306" s="144">
        <v>40</v>
      </c>
      <c r="E306" s="121">
        <v>114</v>
      </c>
      <c r="F306" s="122" t="s">
        <v>1099</v>
      </c>
      <c r="G306" s="123" t="s">
        <v>1100</v>
      </c>
      <c r="H306" s="124" t="s">
        <v>337</v>
      </c>
      <c r="I306" s="125" t="s">
        <v>132</v>
      </c>
      <c r="J306" s="128" t="s">
        <v>132</v>
      </c>
      <c r="K306" s="129">
        <v>4</v>
      </c>
      <c r="L306" s="130">
        <f t="shared" si="22"/>
        <v>4</v>
      </c>
      <c r="M306" s="145" t="s">
        <v>149</v>
      </c>
      <c r="N306" s="135">
        <f t="shared" si="23"/>
        <v>10</v>
      </c>
      <c r="O306" s="138">
        <f t="shared" si="24"/>
        <v>40</v>
      </c>
      <c r="P306" s="141">
        <f t="shared" si="20"/>
        <v>606.5</v>
      </c>
      <c r="Q306" s="142">
        <f t="shared" si="21"/>
        <v>727.8</v>
      </c>
      <c r="R306" s="258"/>
      <c r="U306" s="116"/>
      <c r="V306" s="118">
        <v>606.5</v>
      </c>
      <c r="W306" s="250"/>
    </row>
    <row r="307" spans="1:23" ht="15" customHeight="1">
      <c r="A307" s="119" t="s">
        <v>50</v>
      </c>
      <c r="B307" s="120" t="s">
        <v>962</v>
      </c>
      <c r="C307" s="144">
        <v>1000</v>
      </c>
      <c r="D307" s="144">
        <v>40</v>
      </c>
      <c r="E307" s="121">
        <v>133</v>
      </c>
      <c r="F307" s="122" t="s">
        <v>1101</v>
      </c>
      <c r="G307" s="123" t="s">
        <v>1102</v>
      </c>
      <c r="H307" s="124" t="s">
        <v>337</v>
      </c>
      <c r="I307" s="125" t="s">
        <v>132</v>
      </c>
      <c r="J307" s="128" t="s">
        <v>132</v>
      </c>
      <c r="K307" s="129">
        <v>4</v>
      </c>
      <c r="L307" s="130">
        <f t="shared" si="22"/>
        <v>4</v>
      </c>
      <c r="M307" s="134" t="s">
        <v>136</v>
      </c>
      <c r="N307" s="135">
        <f t="shared" si="23"/>
        <v>1</v>
      </c>
      <c r="O307" s="138">
        <f t="shared" si="24"/>
        <v>4</v>
      </c>
      <c r="P307" s="141">
        <f t="shared" si="20"/>
        <v>655</v>
      </c>
      <c r="Q307" s="142">
        <f t="shared" si="21"/>
        <v>786</v>
      </c>
      <c r="R307" s="258"/>
      <c r="U307" s="116"/>
      <c r="V307" s="118">
        <v>655</v>
      </c>
      <c r="W307" s="250"/>
    </row>
    <row r="308" spans="1:23" ht="15" customHeight="1">
      <c r="A308" s="119" t="s">
        <v>50</v>
      </c>
      <c r="B308" s="120" t="s">
        <v>962</v>
      </c>
      <c r="C308" s="144">
        <v>1000</v>
      </c>
      <c r="D308" s="144">
        <v>40</v>
      </c>
      <c r="E308" s="121">
        <v>140</v>
      </c>
      <c r="F308" s="122" t="s">
        <v>1103</v>
      </c>
      <c r="G308" s="123" t="s">
        <v>1104</v>
      </c>
      <c r="H308" s="124" t="s">
        <v>337</v>
      </c>
      <c r="I308" s="125"/>
      <c r="J308" s="128" t="s">
        <v>132</v>
      </c>
      <c r="K308" s="129">
        <v>4</v>
      </c>
      <c r="L308" s="130">
        <f t="shared" si="22"/>
        <v>4</v>
      </c>
      <c r="M308" s="145" t="s">
        <v>149</v>
      </c>
      <c r="N308" s="135">
        <f t="shared" si="23"/>
        <v>10</v>
      </c>
      <c r="O308" s="138">
        <f t="shared" si="24"/>
        <v>40</v>
      </c>
      <c r="P308" s="141">
        <f t="shared" si="20"/>
        <v>682.5</v>
      </c>
      <c r="Q308" s="142">
        <f t="shared" si="21"/>
        <v>819</v>
      </c>
      <c r="R308" s="258"/>
      <c r="U308" s="116"/>
      <c r="V308" s="118">
        <v>682.5</v>
      </c>
      <c r="W308" s="250"/>
    </row>
    <row r="309" spans="1:23" ht="15" customHeight="1">
      <c r="A309" s="119" t="s">
        <v>50</v>
      </c>
      <c r="B309" s="120" t="s">
        <v>962</v>
      </c>
      <c r="C309" s="144">
        <v>1000</v>
      </c>
      <c r="D309" s="144">
        <v>40</v>
      </c>
      <c r="E309" s="121">
        <v>159</v>
      </c>
      <c r="F309" s="122" t="s">
        <v>1105</v>
      </c>
      <c r="G309" s="123" t="s">
        <v>1106</v>
      </c>
      <c r="H309" s="124" t="s">
        <v>337</v>
      </c>
      <c r="I309" s="125" t="s">
        <v>132</v>
      </c>
      <c r="J309" s="128" t="s">
        <v>132</v>
      </c>
      <c r="K309" s="129">
        <v>3</v>
      </c>
      <c r="L309" s="130">
        <f t="shared" si="22"/>
        <v>3</v>
      </c>
      <c r="M309" s="134" t="s">
        <v>136</v>
      </c>
      <c r="N309" s="135">
        <f t="shared" si="23"/>
        <v>1</v>
      </c>
      <c r="O309" s="138">
        <f t="shared" si="24"/>
        <v>3</v>
      </c>
      <c r="P309" s="141">
        <f t="shared" si="20"/>
        <v>731.5</v>
      </c>
      <c r="Q309" s="142">
        <f t="shared" si="21"/>
        <v>877.8</v>
      </c>
      <c r="R309" s="258"/>
      <c r="U309" s="116"/>
      <c r="V309" s="118">
        <v>731.5</v>
      </c>
      <c r="W309" s="250"/>
    </row>
    <row r="310" spans="1:23" ht="15" customHeight="1">
      <c r="A310" s="119" t="s">
        <v>50</v>
      </c>
      <c r="B310" s="120" t="s">
        <v>962</v>
      </c>
      <c r="C310" s="144">
        <v>1000</v>
      </c>
      <c r="D310" s="144">
        <v>40</v>
      </c>
      <c r="E310" s="121">
        <v>169</v>
      </c>
      <c r="F310" s="122" t="s">
        <v>1107</v>
      </c>
      <c r="G310" s="123" t="s">
        <v>1108</v>
      </c>
      <c r="H310" s="124" t="s">
        <v>337</v>
      </c>
      <c r="I310" s="125" t="s">
        <v>132</v>
      </c>
      <c r="J310" s="128" t="s">
        <v>132</v>
      </c>
      <c r="K310" s="129">
        <v>3</v>
      </c>
      <c r="L310" s="130">
        <f t="shared" si="22"/>
        <v>3</v>
      </c>
      <c r="M310" s="145" t="s">
        <v>149</v>
      </c>
      <c r="N310" s="135">
        <f t="shared" si="23"/>
        <v>14</v>
      </c>
      <c r="O310" s="138">
        <f t="shared" si="24"/>
        <v>42</v>
      </c>
      <c r="P310" s="141">
        <f t="shared" si="20"/>
        <v>768</v>
      </c>
      <c r="Q310" s="142">
        <f t="shared" si="21"/>
        <v>921.6</v>
      </c>
      <c r="R310" s="258"/>
      <c r="U310" s="116"/>
      <c r="V310" s="118">
        <v>768</v>
      </c>
      <c r="W310" s="250"/>
    </row>
    <row r="311" spans="1:23" ht="15" customHeight="1">
      <c r="A311" s="119" t="s">
        <v>50</v>
      </c>
      <c r="B311" s="120" t="s">
        <v>962</v>
      </c>
      <c r="C311" s="144">
        <v>1000</v>
      </c>
      <c r="D311" s="144">
        <v>40</v>
      </c>
      <c r="E311" s="121">
        <v>194</v>
      </c>
      <c r="F311" s="122" t="s">
        <v>1109</v>
      </c>
      <c r="G311" s="123" t="s">
        <v>1110</v>
      </c>
      <c r="H311" s="124" t="s">
        <v>337</v>
      </c>
      <c r="I311" s="125"/>
      <c r="J311" s="128" t="s">
        <v>132</v>
      </c>
      <c r="K311" s="129">
        <v>3</v>
      </c>
      <c r="L311" s="130">
        <f t="shared" si="22"/>
        <v>3</v>
      </c>
      <c r="M311" s="264" t="s">
        <v>149</v>
      </c>
      <c r="N311" s="135">
        <f t="shared" si="23"/>
        <v>14</v>
      </c>
      <c r="O311" s="138">
        <f t="shared" si="24"/>
        <v>42</v>
      </c>
      <c r="P311" s="265" t="s">
        <v>614</v>
      </c>
      <c r="Q311" s="142"/>
      <c r="R311" s="258"/>
      <c r="U311" s="116"/>
      <c r="V311" s="118">
        <v>837</v>
      </c>
      <c r="W311" s="250"/>
    </row>
    <row r="312" spans="1:23" ht="15" customHeight="1">
      <c r="A312" s="119" t="s">
        <v>50</v>
      </c>
      <c r="B312" s="120" t="s">
        <v>962</v>
      </c>
      <c r="C312" s="144">
        <v>1000</v>
      </c>
      <c r="D312" s="144">
        <v>40</v>
      </c>
      <c r="E312" s="121">
        <v>205</v>
      </c>
      <c r="F312" s="122" t="s">
        <v>1111</v>
      </c>
      <c r="G312" s="123" t="s">
        <v>1112</v>
      </c>
      <c r="H312" s="124" t="s">
        <v>337</v>
      </c>
      <c r="I312" s="125"/>
      <c r="J312" s="128" t="s">
        <v>132</v>
      </c>
      <c r="K312" s="129">
        <v>3</v>
      </c>
      <c r="L312" s="130">
        <f t="shared" si="22"/>
        <v>3</v>
      </c>
      <c r="M312" s="264" t="s">
        <v>149</v>
      </c>
      <c r="N312" s="135">
        <f t="shared" si="23"/>
        <v>14</v>
      </c>
      <c r="O312" s="138">
        <f t="shared" si="24"/>
        <v>42</v>
      </c>
      <c r="P312" s="265" t="s">
        <v>614</v>
      </c>
      <c r="Q312" s="142"/>
      <c r="R312" s="258"/>
      <c r="U312" s="116"/>
      <c r="V312" s="118">
        <v>888</v>
      </c>
      <c r="W312" s="250"/>
    </row>
    <row r="313" spans="1:23" ht="15" customHeight="1">
      <c r="A313" s="119" t="s">
        <v>50</v>
      </c>
      <c r="B313" s="120" t="s">
        <v>962</v>
      </c>
      <c r="C313" s="144">
        <v>1000</v>
      </c>
      <c r="D313" s="144">
        <v>40</v>
      </c>
      <c r="E313" s="121">
        <v>219</v>
      </c>
      <c r="F313" s="122" t="s">
        <v>1113</v>
      </c>
      <c r="G313" s="123" t="s">
        <v>1114</v>
      </c>
      <c r="H313" s="124" t="s">
        <v>337</v>
      </c>
      <c r="I313" s="125" t="s">
        <v>132</v>
      </c>
      <c r="J313" s="128" t="s">
        <v>132</v>
      </c>
      <c r="K313" s="129">
        <v>3</v>
      </c>
      <c r="L313" s="130">
        <f t="shared" si="22"/>
        <v>3</v>
      </c>
      <c r="M313" s="143" t="s">
        <v>133</v>
      </c>
      <c r="N313" s="135">
        <f t="shared" si="23"/>
        <v>4</v>
      </c>
      <c r="O313" s="138">
        <f t="shared" si="24"/>
        <v>12</v>
      </c>
      <c r="P313" s="141">
        <f t="shared" si="20"/>
        <v>955.5</v>
      </c>
      <c r="Q313" s="142">
        <f t="shared" si="21"/>
        <v>1146.5999999999999</v>
      </c>
      <c r="R313" s="258"/>
      <c r="U313" s="116"/>
      <c r="V313" s="118">
        <v>955.5</v>
      </c>
      <c r="W313" s="250"/>
    </row>
    <row r="314" spans="1:23" ht="15" customHeight="1">
      <c r="A314" s="119" t="s">
        <v>50</v>
      </c>
      <c r="B314" s="120" t="s">
        <v>962</v>
      </c>
      <c r="C314" s="144">
        <v>1000</v>
      </c>
      <c r="D314" s="144">
        <v>40</v>
      </c>
      <c r="E314" s="121">
        <v>245</v>
      </c>
      <c r="F314" s="122" t="s">
        <v>1115</v>
      </c>
      <c r="G314" s="123" t="s">
        <v>1116</v>
      </c>
      <c r="H314" s="124" t="s">
        <v>337</v>
      </c>
      <c r="I314" s="125"/>
      <c r="J314" s="128" t="s">
        <v>132</v>
      </c>
      <c r="K314" s="129">
        <v>2</v>
      </c>
      <c r="L314" s="130">
        <f t="shared" si="22"/>
        <v>2</v>
      </c>
      <c r="M314" s="264" t="s">
        <v>149</v>
      </c>
      <c r="N314" s="135">
        <f t="shared" si="23"/>
        <v>20</v>
      </c>
      <c r="O314" s="138">
        <f t="shared" si="24"/>
        <v>40</v>
      </c>
      <c r="P314" s="265" t="s">
        <v>614</v>
      </c>
      <c r="Q314" s="142"/>
      <c r="R314" s="258"/>
      <c r="U314" s="116"/>
      <c r="V314" s="118">
        <v>1142</v>
      </c>
      <c r="W314" s="250"/>
    </row>
    <row r="315" spans="1:23" ht="15" customHeight="1">
      <c r="A315" s="119" t="s">
        <v>50</v>
      </c>
      <c r="B315" s="120" t="s">
        <v>962</v>
      </c>
      <c r="C315" s="144">
        <v>1000</v>
      </c>
      <c r="D315" s="144">
        <v>40</v>
      </c>
      <c r="E315" s="121">
        <v>273</v>
      </c>
      <c r="F315" s="122" t="s">
        <v>1117</v>
      </c>
      <c r="G315" s="123" t="s">
        <v>1118</v>
      </c>
      <c r="H315" s="124" t="s">
        <v>337</v>
      </c>
      <c r="I315" s="125" t="s">
        <v>132</v>
      </c>
      <c r="J315" s="128"/>
      <c r="K315" s="129">
        <v>2</v>
      </c>
      <c r="L315" s="130">
        <f t="shared" si="22"/>
        <v>2</v>
      </c>
      <c r="M315" s="143" t="s">
        <v>133</v>
      </c>
      <c r="N315" s="135">
        <f t="shared" si="23"/>
        <v>5</v>
      </c>
      <c r="O315" s="138">
        <f t="shared" si="24"/>
        <v>10</v>
      </c>
      <c r="P315" s="141">
        <f t="shared" si="20"/>
        <v>1338</v>
      </c>
      <c r="Q315" s="142">
        <f t="shared" si="21"/>
        <v>1605.6</v>
      </c>
      <c r="R315" s="258"/>
      <c r="U315" s="116"/>
      <c r="V315" s="118">
        <v>1338</v>
      </c>
      <c r="W315" s="250"/>
    </row>
    <row r="316" spans="1:23" ht="15" customHeight="1">
      <c r="A316" s="119" t="s">
        <v>50</v>
      </c>
      <c r="B316" s="120" t="s">
        <v>962</v>
      </c>
      <c r="C316" s="144">
        <v>1000</v>
      </c>
      <c r="D316" s="121">
        <v>50</v>
      </c>
      <c r="E316" s="121">
        <v>18</v>
      </c>
      <c r="F316" s="122" t="s">
        <v>1119</v>
      </c>
      <c r="G316" s="123" t="s">
        <v>1120</v>
      </c>
      <c r="H316" s="124" t="s">
        <v>337</v>
      </c>
      <c r="I316" s="125" t="s">
        <v>132</v>
      </c>
      <c r="J316" s="128"/>
      <c r="K316" s="129">
        <v>8</v>
      </c>
      <c r="L316" s="130">
        <f t="shared" si="22"/>
        <v>8</v>
      </c>
      <c r="M316" s="145" t="s">
        <v>149</v>
      </c>
      <c r="N316" s="135">
        <f t="shared" si="23"/>
        <v>5</v>
      </c>
      <c r="O316" s="138">
        <f t="shared" si="24"/>
        <v>40</v>
      </c>
      <c r="P316" s="141">
        <f t="shared" si="20"/>
        <v>338.5</v>
      </c>
      <c r="Q316" s="142">
        <f t="shared" si="21"/>
        <v>406.2</v>
      </c>
      <c r="R316" s="258"/>
      <c r="U316" s="116"/>
      <c r="V316" s="118">
        <v>338.5</v>
      </c>
      <c r="W316" s="250"/>
    </row>
    <row r="317" spans="1:23" ht="15" customHeight="1">
      <c r="A317" s="119" t="s">
        <v>50</v>
      </c>
      <c r="B317" s="120" t="s">
        <v>962</v>
      </c>
      <c r="C317" s="144">
        <v>1000</v>
      </c>
      <c r="D317" s="144">
        <v>50</v>
      </c>
      <c r="E317" s="121">
        <v>21</v>
      </c>
      <c r="F317" s="122" t="s">
        <v>1121</v>
      </c>
      <c r="G317" s="123" t="s">
        <v>1122</v>
      </c>
      <c r="H317" s="124" t="s">
        <v>337</v>
      </c>
      <c r="I317" s="125" t="s">
        <v>132</v>
      </c>
      <c r="J317" s="128" t="s">
        <v>132</v>
      </c>
      <c r="K317" s="129">
        <v>7</v>
      </c>
      <c r="L317" s="130">
        <f t="shared" si="22"/>
        <v>7</v>
      </c>
      <c r="M317" s="143" t="s">
        <v>133</v>
      </c>
      <c r="N317" s="135">
        <f t="shared" si="23"/>
        <v>2</v>
      </c>
      <c r="O317" s="138">
        <f t="shared" si="24"/>
        <v>14</v>
      </c>
      <c r="P317" s="141">
        <f t="shared" si="20"/>
        <v>345.5</v>
      </c>
      <c r="Q317" s="142">
        <f t="shared" si="21"/>
        <v>414.6</v>
      </c>
      <c r="R317" s="258"/>
      <c r="U317" s="116"/>
      <c r="V317" s="118">
        <v>345.5</v>
      </c>
      <c r="W317" s="250"/>
    </row>
    <row r="318" spans="1:23" ht="15" customHeight="1">
      <c r="A318" s="119" t="s">
        <v>50</v>
      </c>
      <c r="B318" s="120" t="s">
        <v>962</v>
      </c>
      <c r="C318" s="144">
        <v>1000</v>
      </c>
      <c r="D318" s="144">
        <v>50</v>
      </c>
      <c r="E318" s="121">
        <v>25</v>
      </c>
      <c r="F318" s="122" t="s">
        <v>1123</v>
      </c>
      <c r="G318" s="123" t="s">
        <v>1124</v>
      </c>
      <c r="H318" s="124" t="s">
        <v>337</v>
      </c>
      <c r="I318" s="125" t="s">
        <v>132</v>
      </c>
      <c r="J318" s="128"/>
      <c r="K318" s="129">
        <v>7</v>
      </c>
      <c r="L318" s="130">
        <f t="shared" si="22"/>
        <v>7</v>
      </c>
      <c r="M318" s="263" t="s">
        <v>149</v>
      </c>
      <c r="N318" s="135">
        <f t="shared" si="23"/>
        <v>6</v>
      </c>
      <c r="O318" s="138">
        <f t="shared" si="24"/>
        <v>42</v>
      </c>
      <c r="P318" s="141">
        <f t="shared" si="20"/>
        <v>386</v>
      </c>
      <c r="Q318" s="142">
        <f t="shared" si="21"/>
        <v>463.2</v>
      </c>
      <c r="R318" s="258"/>
      <c r="U318" s="116"/>
      <c r="V318" s="118">
        <v>386</v>
      </c>
      <c r="W318" s="250"/>
    </row>
    <row r="319" spans="1:23" ht="15" customHeight="1">
      <c r="A319" s="119" t="s">
        <v>50</v>
      </c>
      <c r="B319" s="120" t="s">
        <v>962</v>
      </c>
      <c r="C319" s="144">
        <v>1000</v>
      </c>
      <c r="D319" s="144">
        <v>50</v>
      </c>
      <c r="E319" s="121">
        <v>28</v>
      </c>
      <c r="F319" s="122" t="s">
        <v>1125</v>
      </c>
      <c r="G319" s="123" t="s">
        <v>1126</v>
      </c>
      <c r="H319" s="124" t="s">
        <v>337</v>
      </c>
      <c r="I319" s="125" t="s">
        <v>132</v>
      </c>
      <c r="J319" s="128" t="s">
        <v>132</v>
      </c>
      <c r="K319" s="129">
        <v>7</v>
      </c>
      <c r="L319" s="130">
        <f t="shared" si="22"/>
        <v>7</v>
      </c>
      <c r="M319" s="143" t="s">
        <v>133</v>
      </c>
      <c r="N319" s="135">
        <f t="shared" si="23"/>
        <v>2</v>
      </c>
      <c r="O319" s="138">
        <f t="shared" si="24"/>
        <v>14</v>
      </c>
      <c r="P319" s="141">
        <f t="shared" si="20"/>
        <v>401.5</v>
      </c>
      <c r="Q319" s="142">
        <f t="shared" si="21"/>
        <v>481.8</v>
      </c>
      <c r="R319" s="258"/>
      <c r="U319" s="116"/>
      <c r="V319" s="118">
        <v>401.5</v>
      </c>
      <c r="W319" s="250"/>
    </row>
    <row r="320" spans="1:23" ht="15" customHeight="1">
      <c r="A320" s="119" t="s">
        <v>50</v>
      </c>
      <c r="B320" s="120" t="s">
        <v>962</v>
      </c>
      <c r="C320" s="144">
        <v>1000</v>
      </c>
      <c r="D320" s="144">
        <v>50</v>
      </c>
      <c r="E320" s="121">
        <v>32</v>
      </c>
      <c r="F320" s="122" t="s">
        <v>1127</v>
      </c>
      <c r="G320" s="123" t="s">
        <v>1128</v>
      </c>
      <c r="H320" s="124" t="s">
        <v>337</v>
      </c>
      <c r="I320" s="125" t="s">
        <v>132</v>
      </c>
      <c r="J320" s="128"/>
      <c r="K320" s="129">
        <v>7</v>
      </c>
      <c r="L320" s="130">
        <f t="shared" si="22"/>
        <v>7</v>
      </c>
      <c r="M320" s="143" t="s">
        <v>133</v>
      </c>
      <c r="N320" s="135">
        <f t="shared" si="23"/>
        <v>2</v>
      </c>
      <c r="O320" s="138">
        <f t="shared" si="24"/>
        <v>14</v>
      </c>
      <c r="P320" s="141">
        <f t="shared" si="20"/>
        <v>421</v>
      </c>
      <c r="Q320" s="142">
        <f t="shared" si="21"/>
        <v>505.2</v>
      </c>
      <c r="R320" s="258"/>
      <c r="U320" s="116"/>
      <c r="V320" s="118">
        <v>421</v>
      </c>
      <c r="W320" s="250"/>
    </row>
    <row r="321" spans="1:23" ht="15" customHeight="1">
      <c r="A321" s="119" t="s">
        <v>50</v>
      </c>
      <c r="B321" s="120" t="s">
        <v>962</v>
      </c>
      <c r="C321" s="144">
        <v>1000</v>
      </c>
      <c r="D321" s="144">
        <v>50</v>
      </c>
      <c r="E321" s="121">
        <v>35</v>
      </c>
      <c r="F321" s="122" t="s">
        <v>1129</v>
      </c>
      <c r="G321" s="123" t="s">
        <v>1130</v>
      </c>
      <c r="H321" s="124" t="s">
        <v>337</v>
      </c>
      <c r="I321" s="125" t="s">
        <v>132</v>
      </c>
      <c r="J321" s="128" t="s">
        <v>132</v>
      </c>
      <c r="K321" s="129">
        <v>7</v>
      </c>
      <c r="L321" s="130">
        <f t="shared" si="22"/>
        <v>7</v>
      </c>
      <c r="M321" s="143" t="s">
        <v>133</v>
      </c>
      <c r="N321" s="135">
        <f t="shared" si="23"/>
        <v>2</v>
      </c>
      <c r="O321" s="138">
        <f t="shared" si="24"/>
        <v>14</v>
      </c>
      <c r="P321" s="141">
        <f t="shared" si="20"/>
        <v>447</v>
      </c>
      <c r="Q321" s="142">
        <f t="shared" si="21"/>
        <v>536.4</v>
      </c>
      <c r="R321" s="258"/>
      <c r="U321" s="116"/>
      <c r="V321" s="118">
        <v>447</v>
      </c>
      <c r="W321" s="250"/>
    </row>
    <row r="322" spans="1:23" ht="15" customHeight="1">
      <c r="A322" s="119" t="s">
        <v>50</v>
      </c>
      <c r="B322" s="120" t="s">
        <v>962</v>
      </c>
      <c r="C322" s="144">
        <v>1000</v>
      </c>
      <c r="D322" s="144">
        <v>50</v>
      </c>
      <c r="E322" s="121">
        <v>38</v>
      </c>
      <c r="F322" s="122" t="s">
        <v>1131</v>
      </c>
      <c r="G322" s="123" t="s">
        <v>1132</v>
      </c>
      <c r="H322" s="124" t="s">
        <v>337</v>
      </c>
      <c r="I322" s="125" t="s">
        <v>132</v>
      </c>
      <c r="J322" s="128"/>
      <c r="K322" s="129">
        <v>7</v>
      </c>
      <c r="L322" s="130">
        <f t="shared" si="22"/>
        <v>7</v>
      </c>
      <c r="M322" s="261" t="s">
        <v>133</v>
      </c>
      <c r="N322" s="135">
        <f t="shared" si="23"/>
        <v>2</v>
      </c>
      <c r="O322" s="138">
        <f t="shared" si="24"/>
        <v>14</v>
      </c>
      <c r="P322" s="141">
        <f t="shared" si="20"/>
        <v>489.5</v>
      </c>
      <c r="Q322" s="142">
        <f t="shared" si="21"/>
        <v>587.4</v>
      </c>
      <c r="R322" s="258"/>
      <c r="U322" s="116"/>
      <c r="V322" s="118">
        <v>489.5</v>
      </c>
      <c r="W322" s="250"/>
    </row>
    <row r="323" spans="1:23" ht="15" customHeight="1">
      <c r="A323" s="119" t="s">
        <v>50</v>
      </c>
      <c r="B323" s="120" t="s">
        <v>962</v>
      </c>
      <c r="C323" s="144">
        <v>1000</v>
      </c>
      <c r="D323" s="144">
        <v>50</v>
      </c>
      <c r="E323" s="121">
        <v>42</v>
      </c>
      <c r="F323" s="122" t="s">
        <v>1133</v>
      </c>
      <c r="G323" s="123" t="s">
        <v>1134</v>
      </c>
      <c r="H323" s="124" t="s">
        <v>337</v>
      </c>
      <c r="I323" s="125" t="s">
        <v>132</v>
      </c>
      <c r="J323" s="128" t="s">
        <v>132</v>
      </c>
      <c r="K323" s="129">
        <v>7</v>
      </c>
      <c r="L323" s="130">
        <f t="shared" si="22"/>
        <v>7</v>
      </c>
      <c r="M323" s="134" t="s">
        <v>136</v>
      </c>
      <c r="N323" s="135">
        <f t="shared" si="23"/>
        <v>1</v>
      </c>
      <c r="O323" s="138">
        <f t="shared" si="24"/>
        <v>7</v>
      </c>
      <c r="P323" s="141">
        <f t="shared" si="20"/>
        <v>502.5</v>
      </c>
      <c r="Q323" s="142">
        <f t="shared" si="21"/>
        <v>603</v>
      </c>
      <c r="R323" s="258"/>
      <c r="U323" s="116"/>
      <c r="V323" s="118">
        <v>502.5</v>
      </c>
      <c r="W323" s="250"/>
    </row>
    <row r="324" spans="1:23" ht="15" customHeight="1">
      <c r="A324" s="119" t="s">
        <v>50</v>
      </c>
      <c r="B324" s="120" t="s">
        <v>962</v>
      </c>
      <c r="C324" s="144">
        <v>1000</v>
      </c>
      <c r="D324" s="144">
        <v>50</v>
      </c>
      <c r="E324" s="121">
        <v>45</v>
      </c>
      <c r="F324" s="122" t="s">
        <v>1135</v>
      </c>
      <c r="G324" s="123" t="s">
        <v>1136</v>
      </c>
      <c r="H324" s="124" t="s">
        <v>337</v>
      </c>
      <c r="I324" s="125" t="s">
        <v>132</v>
      </c>
      <c r="J324" s="128" t="s">
        <v>132</v>
      </c>
      <c r="K324" s="129">
        <v>7</v>
      </c>
      <c r="L324" s="130">
        <f t="shared" si="22"/>
        <v>7</v>
      </c>
      <c r="M324" s="143" t="s">
        <v>133</v>
      </c>
      <c r="N324" s="135">
        <f t="shared" si="23"/>
        <v>2</v>
      </c>
      <c r="O324" s="138">
        <f t="shared" si="24"/>
        <v>14</v>
      </c>
      <c r="P324" s="141">
        <f t="shared" si="20"/>
        <v>518</v>
      </c>
      <c r="Q324" s="142">
        <f t="shared" si="21"/>
        <v>621.6</v>
      </c>
      <c r="R324" s="258"/>
      <c r="U324" s="116"/>
      <c r="V324" s="118">
        <v>518</v>
      </c>
      <c r="W324" s="250"/>
    </row>
    <row r="325" spans="1:23" ht="15" customHeight="1">
      <c r="A325" s="119" t="s">
        <v>50</v>
      </c>
      <c r="B325" s="120" t="s">
        <v>962</v>
      </c>
      <c r="C325" s="144">
        <v>1000</v>
      </c>
      <c r="D325" s="144">
        <v>50</v>
      </c>
      <c r="E325" s="121">
        <v>48</v>
      </c>
      <c r="F325" s="122" t="s">
        <v>1137</v>
      </c>
      <c r="G325" s="123" t="s">
        <v>1138</v>
      </c>
      <c r="H325" s="124" t="s">
        <v>337</v>
      </c>
      <c r="I325" s="125" t="s">
        <v>132</v>
      </c>
      <c r="J325" s="128" t="s">
        <v>132</v>
      </c>
      <c r="K325" s="129">
        <v>6</v>
      </c>
      <c r="L325" s="130">
        <f t="shared" si="22"/>
        <v>6</v>
      </c>
      <c r="M325" s="262" t="s">
        <v>136</v>
      </c>
      <c r="N325" s="135">
        <f t="shared" si="23"/>
        <v>1</v>
      </c>
      <c r="O325" s="138">
        <f t="shared" si="24"/>
        <v>6</v>
      </c>
      <c r="P325" s="141">
        <f t="shared" si="20"/>
        <v>522</v>
      </c>
      <c r="Q325" s="142">
        <f t="shared" si="21"/>
        <v>626.4</v>
      </c>
      <c r="R325" s="258"/>
      <c r="U325" s="116"/>
      <c r="V325" s="118">
        <v>522</v>
      </c>
      <c r="W325" s="250"/>
    </row>
    <row r="326" spans="1:23" ht="15" customHeight="1">
      <c r="A326" s="119" t="s">
        <v>50</v>
      </c>
      <c r="B326" s="120" t="s">
        <v>962</v>
      </c>
      <c r="C326" s="144">
        <v>1000</v>
      </c>
      <c r="D326" s="144">
        <v>50</v>
      </c>
      <c r="E326" s="121">
        <v>54</v>
      </c>
      <c r="F326" s="122" t="s">
        <v>1139</v>
      </c>
      <c r="G326" s="123" t="s">
        <v>1140</v>
      </c>
      <c r="H326" s="124" t="s">
        <v>337</v>
      </c>
      <c r="I326" s="125" t="s">
        <v>132</v>
      </c>
      <c r="J326" s="128"/>
      <c r="K326" s="129">
        <v>6</v>
      </c>
      <c r="L326" s="130">
        <f t="shared" si="22"/>
        <v>6</v>
      </c>
      <c r="M326" s="145" t="s">
        <v>149</v>
      </c>
      <c r="N326" s="135">
        <f t="shared" si="23"/>
        <v>7</v>
      </c>
      <c r="O326" s="138">
        <f t="shared" si="24"/>
        <v>42</v>
      </c>
      <c r="P326" s="141">
        <f t="shared" ref="P326:P389" si="25">ROUND(V326*(1-$Q$12),2)</f>
        <v>531</v>
      </c>
      <c r="Q326" s="142">
        <f t="shared" ref="Q326:Q389" si="26">ROUND(P326*1.2,2)</f>
        <v>637.20000000000005</v>
      </c>
      <c r="R326" s="258"/>
      <c r="U326" s="116"/>
      <c r="V326" s="118">
        <v>531</v>
      </c>
      <c r="W326" s="250"/>
    </row>
    <row r="327" spans="1:23" ht="15" customHeight="1">
      <c r="A327" s="119" t="s">
        <v>50</v>
      </c>
      <c r="B327" s="120" t="s">
        <v>962</v>
      </c>
      <c r="C327" s="144">
        <v>1000</v>
      </c>
      <c r="D327" s="144">
        <v>50</v>
      </c>
      <c r="E327" s="121">
        <v>57</v>
      </c>
      <c r="F327" s="122" t="s">
        <v>1141</v>
      </c>
      <c r="G327" s="123" t="s">
        <v>1142</v>
      </c>
      <c r="H327" s="124" t="s">
        <v>337</v>
      </c>
      <c r="I327" s="125" t="s">
        <v>132</v>
      </c>
      <c r="J327" s="128" t="s">
        <v>132</v>
      </c>
      <c r="K327" s="129">
        <v>6</v>
      </c>
      <c r="L327" s="130">
        <f t="shared" si="22"/>
        <v>6</v>
      </c>
      <c r="M327" s="134" t="s">
        <v>136</v>
      </c>
      <c r="N327" s="135">
        <f t="shared" si="23"/>
        <v>1</v>
      </c>
      <c r="O327" s="138">
        <f t="shared" si="24"/>
        <v>6</v>
      </c>
      <c r="P327" s="141">
        <f t="shared" si="25"/>
        <v>536.5</v>
      </c>
      <c r="Q327" s="142">
        <f t="shared" si="26"/>
        <v>643.79999999999995</v>
      </c>
      <c r="R327" s="258"/>
      <c r="U327" s="116"/>
      <c r="V327" s="118">
        <v>536.5</v>
      </c>
      <c r="W327" s="250"/>
    </row>
    <row r="328" spans="1:23" ht="15" customHeight="1">
      <c r="A328" s="119" t="s">
        <v>50</v>
      </c>
      <c r="B328" s="120" t="s">
        <v>962</v>
      </c>
      <c r="C328" s="144">
        <v>1000</v>
      </c>
      <c r="D328" s="144">
        <v>50</v>
      </c>
      <c r="E328" s="121">
        <v>60</v>
      </c>
      <c r="F328" s="122" t="s">
        <v>1143</v>
      </c>
      <c r="G328" s="123" t="s">
        <v>1144</v>
      </c>
      <c r="H328" s="124" t="s">
        <v>337</v>
      </c>
      <c r="I328" s="125" t="s">
        <v>132</v>
      </c>
      <c r="J328" s="128" t="s">
        <v>132</v>
      </c>
      <c r="K328" s="129">
        <v>6</v>
      </c>
      <c r="L328" s="130">
        <f t="shared" si="22"/>
        <v>6</v>
      </c>
      <c r="M328" s="143" t="s">
        <v>133</v>
      </c>
      <c r="N328" s="135">
        <f t="shared" si="23"/>
        <v>2</v>
      </c>
      <c r="O328" s="138">
        <f t="shared" si="24"/>
        <v>12</v>
      </c>
      <c r="P328" s="141">
        <f t="shared" si="25"/>
        <v>560.5</v>
      </c>
      <c r="Q328" s="142">
        <f t="shared" si="26"/>
        <v>672.6</v>
      </c>
      <c r="R328" s="258"/>
      <c r="U328" s="116"/>
      <c r="V328" s="118">
        <v>560.5</v>
      </c>
      <c r="W328" s="250"/>
    </row>
    <row r="329" spans="1:23" ht="15" customHeight="1">
      <c r="A329" s="119" t="s">
        <v>50</v>
      </c>
      <c r="B329" s="120" t="s">
        <v>962</v>
      </c>
      <c r="C329" s="144">
        <v>1000</v>
      </c>
      <c r="D329" s="144">
        <v>50</v>
      </c>
      <c r="E329" s="121">
        <v>64</v>
      </c>
      <c r="F329" s="122" t="s">
        <v>1145</v>
      </c>
      <c r="G329" s="123" t="s">
        <v>1146</v>
      </c>
      <c r="H329" s="124" t="s">
        <v>337</v>
      </c>
      <c r="I329" s="125"/>
      <c r="J329" s="128" t="s">
        <v>132</v>
      </c>
      <c r="K329" s="129">
        <v>5</v>
      </c>
      <c r="L329" s="130">
        <f t="shared" si="22"/>
        <v>5</v>
      </c>
      <c r="M329" s="264" t="s">
        <v>149</v>
      </c>
      <c r="N329" s="135">
        <f t="shared" si="23"/>
        <v>8</v>
      </c>
      <c r="O329" s="138">
        <f t="shared" si="24"/>
        <v>40</v>
      </c>
      <c r="P329" s="265" t="s">
        <v>614</v>
      </c>
      <c r="Q329" s="142"/>
      <c r="R329" s="258"/>
      <c r="U329" s="116"/>
      <c r="V329" s="118">
        <v>616</v>
      </c>
      <c r="W329" s="250"/>
    </row>
    <row r="330" spans="1:23" ht="15" customHeight="1">
      <c r="A330" s="119" t="s">
        <v>50</v>
      </c>
      <c r="B330" s="120" t="s">
        <v>962</v>
      </c>
      <c r="C330" s="144">
        <v>1000</v>
      </c>
      <c r="D330" s="144">
        <v>50</v>
      </c>
      <c r="E330" s="121">
        <v>70</v>
      </c>
      <c r="F330" s="122" t="s">
        <v>1147</v>
      </c>
      <c r="G330" s="123" t="s">
        <v>1148</v>
      </c>
      <c r="H330" s="124" t="s">
        <v>337</v>
      </c>
      <c r="I330" s="125" t="s">
        <v>132</v>
      </c>
      <c r="J330" s="128" t="s">
        <v>132</v>
      </c>
      <c r="K330" s="129">
        <v>5</v>
      </c>
      <c r="L330" s="130">
        <f t="shared" si="22"/>
        <v>5</v>
      </c>
      <c r="M330" s="145" t="s">
        <v>149</v>
      </c>
      <c r="N330" s="135">
        <f t="shared" si="23"/>
        <v>8</v>
      </c>
      <c r="O330" s="138">
        <f t="shared" si="24"/>
        <v>40</v>
      </c>
      <c r="P330" s="141">
        <f t="shared" si="25"/>
        <v>616.5</v>
      </c>
      <c r="Q330" s="142">
        <f t="shared" si="26"/>
        <v>739.8</v>
      </c>
      <c r="R330" s="258"/>
      <c r="U330" s="116"/>
      <c r="V330" s="118">
        <v>616.5</v>
      </c>
      <c r="W330" s="250"/>
    </row>
    <row r="331" spans="1:23" ht="15" customHeight="1">
      <c r="A331" s="119" t="s">
        <v>50</v>
      </c>
      <c r="B331" s="120" t="s">
        <v>962</v>
      </c>
      <c r="C331" s="144">
        <v>1000</v>
      </c>
      <c r="D331" s="144">
        <v>50</v>
      </c>
      <c r="E331" s="121">
        <v>76</v>
      </c>
      <c r="F331" s="122" t="s">
        <v>1149</v>
      </c>
      <c r="G331" s="123" t="s">
        <v>1150</v>
      </c>
      <c r="H331" s="124" t="s">
        <v>337</v>
      </c>
      <c r="I331" s="125" t="s">
        <v>132</v>
      </c>
      <c r="J331" s="128" t="s">
        <v>132</v>
      </c>
      <c r="K331" s="129">
        <v>5</v>
      </c>
      <c r="L331" s="130">
        <f t="shared" si="22"/>
        <v>5</v>
      </c>
      <c r="M331" s="134" t="s">
        <v>136</v>
      </c>
      <c r="N331" s="135">
        <f t="shared" si="23"/>
        <v>1</v>
      </c>
      <c r="O331" s="138">
        <f t="shared" si="24"/>
        <v>5</v>
      </c>
      <c r="P331" s="141">
        <f t="shared" si="25"/>
        <v>636.5</v>
      </c>
      <c r="Q331" s="142">
        <f t="shared" si="26"/>
        <v>763.8</v>
      </c>
      <c r="R331" s="258"/>
      <c r="U331" s="116"/>
      <c r="V331" s="118">
        <v>636.5</v>
      </c>
      <c r="W331" s="250"/>
    </row>
    <row r="332" spans="1:23" ht="15" customHeight="1">
      <c r="A332" s="119" t="s">
        <v>50</v>
      </c>
      <c r="B332" s="120" t="s">
        <v>962</v>
      </c>
      <c r="C332" s="144">
        <v>1000</v>
      </c>
      <c r="D332" s="144">
        <v>50</v>
      </c>
      <c r="E332" s="121">
        <v>83</v>
      </c>
      <c r="F332" s="122" t="s">
        <v>1151</v>
      </c>
      <c r="G332" s="123" t="s">
        <v>1152</v>
      </c>
      <c r="H332" s="124" t="s">
        <v>337</v>
      </c>
      <c r="I332" s="125"/>
      <c r="J332" s="128" t="s">
        <v>132</v>
      </c>
      <c r="K332" s="129">
        <v>5</v>
      </c>
      <c r="L332" s="130">
        <f t="shared" si="22"/>
        <v>5</v>
      </c>
      <c r="M332" s="264" t="s">
        <v>149</v>
      </c>
      <c r="N332" s="135">
        <f t="shared" si="23"/>
        <v>8</v>
      </c>
      <c r="O332" s="138">
        <f t="shared" si="24"/>
        <v>40</v>
      </c>
      <c r="P332" s="265" t="s">
        <v>614</v>
      </c>
      <c r="Q332" s="142"/>
      <c r="R332" s="258"/>
      <c r="U332" s="116"/>
      <c r="V332" s="118">
        <v>653</v>
      </c>
      <c r="W332" s="250"/>
    </row>
    <row r="333" spans="1:23" ht="15" customHeight="1">
      <c r="A333" s="119" t="s">
        <v>50</v>
      </c>
      <c r="B333" s="120" t="s">
        <v>962</v>
      </c>
      <c r="C333" s="144">
        <v>1000</v>
      </c>
      <c r="D333" s="144">
        <v>50</v>
      </c>
      <c r="E333" s="121">
        <v>89</v>
      </c>
      <c r="F333" s="122" t="s">
        <v>1153</v>
      </c>
      <c r="G333" s="123" t="s">
        <v>1154</v>
      </c>
      <c r="H333" s="124" t="s">
        <v>337</v>
      </c>
      <c r="I333" s="125" t="s">
        <v>132</v>
      </c>
      <c r="J333" s="128" t="s">
        <v>132</v>
      </c>
      <c r="K333" s="129">
        <v>5</v>
      </c>
      <c r="L333" s="130">
        <f t="shared" si="22"/>
        <v>5</v>
      </c>
      <c r="M333" s="134" t="s">
        <v>136</v>
      </c>
      <c r="N333" s="135">
        <f t="shared" si="23"/>
        <v>1</v>
      </c>
      <c r="O333" s="138">
        <f t="shared" si="24"/>
        <v>5</v>
      </c>
      <c r="P333" s="141">
        <f t="shared" si="25"/>
        <v>669.5</v>
      </c>
      <c r="Q333" s="142">
        <f t="shared" si="26"/>
        <v>803.4</v>
      </c>
      <c r="R333" s="258"/>
      <c r="U333" s="116"/>
      <c r="V333" s="118">
        <v>669.5</v>
      </c>
      <c r="W333" s="250"/>
    </row>
    <row r="334" spans="1:23" ht="15" customHeight="1">
      <c r="A334" s="119" t="s">
        <v>50</v>
      </c>
      <c r="B334" s="120" t="s">
        <v>962</v>
      </c>
      <c r="C334" s="144">
        <v>1000</v>
      </c>
      <c r="D334" s="144">
        <v>50</v>
      </c>
      <c r="E334" s="121">
        <v>102</v>
      </c>
      <c r="F334" s="122" t="s">
        <v>1155</v>
      </c>
      <c r="G334" s="123" t="s">
        <v>1156</v>
      </c>
      <c r="H334" s="124" t="s">
        <v>337</v>
      </c>
      <c r="I334" s="125"/>
      <c r="J334" s="128" t="s">
        <v>132</v>
      </c>
      <c r="K334" s="129">
        <v>4</v>
      </c>
      <c r="L334" s="130">
        <f t="shared" si="22"/>
        <v>4</v>
      </c>
      <c r="M334" s="264" t="s">
        <v>149</v>
      </c>
      <c r="N334" s="135">
        <f t="shared" si="23"/>
        <v>10</v>
      </c>
      <c r="O334" s="138">
        <f t="shared" si="24"/>
        <v>40</v>
      </c>
      <c r="P334" s="265" t="s">
        <v>614</v>
      </c>
      <c r="Q334" s="142"/>
      <c r="R334" s="258"/>
      <c r="U334" s="116"/>
      <c r="V334" s="118">
        <v>698.5</v>
      </c>
      <c r="W334" s="250"/>
    </row>
    <row r="335" spans="1:23" ht="15" customHeight="1">
      <c r="A335" s="119" t="s">
        <v>50</v>
      </c>
      <c r="B335" s="120" t="s">
        <v>962</v>
      </c>
      <c r="C335" s="144">
        <v>1000</v>
      </c>
      <c r="D335" s="144">
        <v>50</v>
      </c>
      <c r="E335" s="121">
        <v>108</v>
      </c>
      <c r="F335" s="122" t="s">
        <v>1157</v>
      </c>
      <c r="G335" s="123" t="s">
        <v>1158</v>
      </c>
      <c r="H335" s="124" t="s">
        <v>337</v>
      </c>
      <c r="I335" s="125" t="s">
        <v>132</v>
      </c>
      <c r="J335" s="128" t="s">
        <v>132</v>
      </c>
      <c r="K335" s="129">
        <v>4</v>
      </c>
      <c r="L335" s="130">
        <f t="shared" si="22"/>
        <v>4</v>
      </c>
      <c r="M335" s="134" t="s">
        <v>136</v>
      </c>
      <c r="N335" s="135">
        <f t="shared" si="23"/>
        <v>1</v>
      </c>
      <c r="O335" s="138">
        <f t="shared" si="24"/>
        <v>4</v>
      </c>
      <c r="P335" s="141">
        <f t="shared" si="25"/>
        <v>720.5</v>
      </c>
      <c r="Q335" s="142">
        <f t="shared" si="26"/>
        <v>864.6</v>
      </c>
      <c r="R335" s="258"/>
      <c r="U335" s="116"/>
      <c r="V335" s="118">
        <v>720.5</v>
      </c>
      <c r="W335" s="250"/>
    </row>
    <row r="336" spans="1:23" ht="15" customHeight="1">
      <c r="A336" s="119" t="s">
        <v>50</v>
      </c>
      <c r="B336" s="120" t="s">
        <v>962</v>
      </c>
      <c r="C336" s="144">
        <v>1000</v>
      </c>
      <c r="D336" s="144">
        <v>50</v>
      </c>
      <c r="E336" s="121">
        <v>114</v>
      </c>
      <c r="F336" s="122" t="s">
        <v>1159</v>
      </c>
      <c r="G336" s="123" t="s">
        <v>1160</v>
      </c>
      <c r="H336" s="124" t="s">
        <v>337</v>
      </c>
      <c r="I336" s="125" t="s">
        <v>132</v>
      </c>
      <c r="J336" s="128" t="s">
        <v>132</v>
      </c>
      <c r="K336" s="129">
        <v>4</v>
      </c>
      <c r="L336" s="130">
        <f t="shared" si="22"/>
        <v>4</v>
      </c>
      <c r="M336" s="143" t="s">
        <v>133</v>
      </c>
      <c r="N336" s="135">
        <f t="shared" si="23"/>
        <v>3</v>
      </c>
      <c r="O336" s="138">
        <f t="shared" si="24"/>
        <v>12</v>
      </c>
      <c r="P336" s="141">
        <f t="shared" si="25"/>
        <v>747.5</v>
      </c>
      <c r="Q336" s="142">
        <f t="shared" si="26"/>
        <v>897</v>
      </c>
      <c r="R336" s="258"/>
      <c r="U336" s="116"/>
      <c r="V336" s="118">
        <v>747.5</v>
      </c>
      <c r="W336" s="250"/>
    </row>
    <row r="337" spans="1:23" ht="15" customHeight="1">
      <c r="A337" s="119" t="s">
        <v>50</v>
      </c>
      <c r="B337" s="120" t="s">
        <v>962</v>
      </c>
      <c r="C337" s="144">
        <v>1000</v>
      </c>
      <c r="D337" s="144">
        <v>50</v>
      </c>
      <c r="E337" s="121">
        <v>133</v>
      </c>
      <c r="F337" s="122" t="s">
        <v>1161</v>
      </c>
      <c r="G337" s="123" t="s">
        <v>1162</v>
      </c>
      <c r="H337" s="124" t="s">
        <v>337</v>
      </c>
      <c r="I337" s="125" t="s">
        <v>132</v>
      </c>
      <c r="J337" s="128" t="s">
        <v>132</v>
      </c>
      <c r="K337" s="129">
        <v>3</v>
      </c>
      <c r="L337" s="130">
        <f t="shared" ref="L337:L400" si="27">K337</f>
        <v>3</v>
      </c>
      <c r="M337" s="143" t="s">
        <v>133</v>
      </c>
      <c r="N337" s="135">
        <f t="shared" ref="N337:N400" si="28">IF(M337="A",1,IF(M337="B",ROUNDUP(10/L337,0),ROUNDUP(40/L337,0)))</f>
        <v>4</v>
      </c>
      <c r="O337" s="138">
        <f t="shared" ref="O337:O400" si="29">N337*L337</f>
        <v>12</v>
      </c>
      <c r="P337" s="141">
        <f t="shared" si="25"/>
        <v>800.5</v>
      </c>
      <c r="Q337" s="142">
        <f t="shared" si="26"/>
        <v>960.6</v>
      </c>
      <c r="R337" s="258"/>
      <c r="U337" s="116"/>
      <c r="V337" s="118">
        <v>800.5</v>
      </c>
      <c r="W337" s="250"/>
    </row>
    <row r="338" spans="1:23" ht="15" customHeight="1">
      <c r="A338" s="119" t="s">
        <v>50</v>
      </c>
      <c r="B338" s="120" t="s">
        <v>962</v>
      </c>
      <c r="C338" s="144">
        <v>1000</v>
      </c>
      <c r="D338" s="144">
        <v>50</v>
      </c>
      <c r="E338" s="121">
        <v>140</v>
      </c>
      <c r="F338" s="122" t="s">
        <v>1163</v>
      </c>
      <c r="G338" s="123" t="s">
        <v>1164</v>
      </c>
      <c r="H338" s="124" t="s">
        <v>337</v>
      </c>
      <c r="I338" s="125"/>
      <c r="J338" s="128" t="s">
        <v>132</v>
      </c>
      <c r="K338" s="129">
        <v>3</v>
      </c>
      <c r="L338" s="130">
        <f t="shared" si="27"/>
        <v>3</v>
      </c>
      <c r="M338" s="145" t="s">
        <v>149</v>
      </c>
      <c r="N338" s="135">
        <f t="shared" si="28"/>
        <v>14</v>
      </c>
      <c r="O338" s="138">
        <f t="shared" si="29"/>
        <v>42</v>
      </c>
      <c r="P338" s="141">
        <f t="shared" si="25"/>
        <v>847</v>
      </c>
      <c r="Q338" s="142">
        <f t="shared" si="26"/>
        <v>1016.4</v>
      </c>
      <c r="R338" s="258"/>
      <c r="U338" s="116"/>
      <c r="V338" s="118">
        <v>847</v>
      </c>
      <c r="W338" s="250"/>
    </row>
    <row r="339" spans="1:23" ht="15" customHeight="1">
      <c r="A339" s="119" t="s">
        <v>50</v>
      </c>
      <c r="B339" s="120" t="s">
        <v>962</v>
      </c>
      <c r="C339" s="144">
        <v>1000</v>
      </c>
      <c r="D339" s="144">
        <v>50</v>
      </c>
      <c r="E339" s="121">
        <v>159</v>
      </c>
      <c r="F339" s="122" t="s">
        <v>1165</v>
      </c>
      <c r="G339" s="123" t="s">
        <v>1166</v>
      </c>
      <c r="H339" s="124" t="s">
        <v>337</v>
      </c>
      <c r="I339" s="125" t="s">
        <v>132</v>
      </c>
      <c r="J339" s="128" t="s">
        <v>132</v>
      </c>
      <c r="K339" s="129">
        <v>3</v>
      </c>
      <c r="L339" s="130">
        <f t="shared" si="27"/>
        <v>3</v>
      </c>
      <c r="M339" s="134" t="s">
        <v>136</v>
      </c>
      <c r="N339" s="135">
        <f t="shared" si="28"/>
        <v>1</v>
      </c>
      <c r="O339" s="138">
        <f t="shared" si="29"/>
        <v>3</v>
      </c>
      <c r="P339" s="141">
        <f t="shared" si="25"/>
        <v>889.5</v>
      </c>
      <c r="Q339" s="142">
        <f t="shared" si="26"/>
        <v>1067.4000000000001</v>
      </c>
      <c r="R339" s="258"/>
      <c r="U339" s="116"/>
      <c r="V339" s="118">
        <v>889.5</v>
      </c>
      <c r="W339" s="250"/>
    </row>
    <row r="340" spans="1:23" ht="15" customHeight="1">
      <c r="A340" s="119" t="s">
        <v>50</v>
      </c>
      <c r="B340" s="120" t="s">
        <v>962</v>
      </c>
      <c r="C340" s="144">
        <v>1000</v>
      </c>
      <c r="D340" s="144">
        <v>50</v>
      </c>
      <c r="E340" s="121">
        <v>169</v>
      </c>
      <c r="F340" s="122" t="s">
        <v>1167</v>
      </c>
      <c r="G340" s="123" t="s">
        <v>1168</v>
      </c>
      <c r="H340" s="124" t="s">
        <v>337</v>
      </c>
      <c r="I340" s="125" t="s">
        <v>132</v>
      </c>
      <c r="J340" s="128" t="s">
        <v>132</v>
      </c>
      <c r="K340" s="129">
        <v>3</v>
      </c>
      <c r="L340" s="130">
        <f t="shared" si="27"/>
        <v>3</v>
      </c>
      <c r="M340" s="145" t="s">
        <v>149</v>
      </c>
      <c r="N340" s="135">
        <f t="shared" si="28"/>
        <v>14</v>
      </c>
      <c r="O340" s="138">
        <f t="shared" si="29"/>
        <v>42</v>
      </c>
      <c r="P340" s="141">
        <f t="shared" si="25"/>
        <v>930.5</v>
      </c>
      <c r="Q340" s="142">
        <f t="shared" si="26"/>
        <v>1116.5999999999999</v>
      </c>
      <c r="R340" s="258"/>
      <c r="U340" s="116"/>
      <c r="V340" s="118">
        <v>930.5</v>
      </c>
      <c r="W340" s="250"/>
    </row>
    <row r="341" spans="1:23" ht="15" customHeight="1">
      <c r="A341" s="119" t="s">
        <v>50</v>
      </c>
      <c r="B341" s="120" t="s">
        <v>962</v>
      </c>
      <c r="C341" s="144">
        <v>1000</v>
      </c>
      <c r="D341" s="144">
        <v>50</v>
      </c>
      <c r="E341" s="121">
        <v>194</v>
      </c>
      <c r="F341" s="122" t="s">
        <v>1169</v>
      </c>
      <c r="G341" s="123" t="s">
        <v>1170</v>
      </c>
      <c r="H341" s="124" t="s">
        <v>337</v>
      </c>
      <c r="I341" s="125"/>
      <c r="J341" s="128" t="s">
        <v>132</v>
      </c>
      <c r="K341" s="129">
        <v>3</v>
      </c>
      <c r="L341" s="130">
        <f t="shared" si="27"/>
        <v>3</v>
      </c>
      <c r="M341" s="264" t="s">
        <v>149</v>
      </c>
      <c r="N341" s="135">
        <f t="shared" si="28"/>
        <v>14</v>
      </c>
      <c r="O341" s="138">
        <f t="shared" si="29"/>
        <v>42</v>
      </c>
      <c r="P341" s="265" t="s">
        <v>614</v>
      </c>
      <c r="Q341" s="142"/>
      <c r="R341" s="258"/>
      <c r="U341" s="116"/>
      <c r="V341" s="118">
        <v>991.5</v>
      </c>
      <c r="W341" s="250"/>
    </row>
    <row r="342" spans="1:23" ht="15" customHeight="1">
      <c r="A342" s="119" t="s">
        <v>50</v>
      </c>
      <c r="B342" s="120" t="s">
        <v>962</v>
      </c>
      <c r="C342" s="144">
        <v>1000</v>
      </c>
      <c r="D342" s="144">
        <v>50</v>
      </c>
      <c r="E342" s="121">
        <v>205</v>
      </c>
      <c r="F342" s="122" t="s">
        <v>1171</v>
      </c>
      <c r="G342" s="123" t="s">
        <v>1172</v>
      </c>
      <c r="H342" s="124" t="s">
        <v>337</v>
      </c>
      <c r="I342" s="125"/>
      <c r="J342" s="128" t="s">
        <v>132</v>
      </c>
      <c r="K342" s="129">
        <v>2</v>
      </c>
      <c r="L342" s="130">
        <f t="shared" si="27"/>
        <v>2</v>
      </c>
      <c r="M342" s="264" t="s">
        <v>149</v>
      </c>
      <c r="N342" s="135">
        <f t="shared" si="28"/>
        <v>20</v>
      </c>
      <c r="O342" s="138">
        <f t="shared" si="29"/>
        <v>40</v>
      </c>
      <c r="P342" s="265" t="s">
        <v>614</v>
      </c>
      <c r="Q342" s="142"/>
      <c r="R342" s="258"/>
      <c r="U342" s="116"/>
      <c r="V342" s="118">
        <v>1076.5</v>
      </c>
      <c r="W342" s="250"/>
    </row>
    <row r="343" spans="1:23" ht="15" customHeight="1">
      <c r="A343" s="119" t="s">
        <v>50</v>
      </c>
      <c r="B343" s="120" t="s">
        <v>962</v>
      </c>
      <c r="C343" s="144">
        <v>1000</v>
      </c>
      <c r="D343" s="144">
        <v>50</v>
      </c>
      <c r="E343" s="121">
        <v>219</v>
      </c>
      <c r="F343" s="122" t="s">
        <v>1173</v>
      </c>
      <c r="G343" s="123" t="s">
        <v>1174</v>
      </c>
      <c r="H343" s="124" t="s">
        <v>337</v>
      </c>
      <c r="I343" s="125" t="s">
        <v>132</v>
      </c>
      <c r="J343" s="128" t="s">
        <v>132</v>
      </c>
      <c r="K343" s="129">
        <v>2</v>
      </c>
      <c r="L343" s="130">
        <f t="shared" si="27"/>
        <v>2</v>
      </c>
      <c r="M343" s="143" t="s">
        <v>133</v>
      </c>
      <c r="N343" s="135">
        <f t="shared" si="28"/>
        <v>5</v>
      </c>
      <c r="O343" s="138">
        <f t="shared" si="29"/>
        <v>10</v>
      </c>
      <c r="P343" s="141">
        <f t="shared" si="25"/>
        <v>1162</v>
      </c>
      <c r="Q343" s="142">
        <f t="shared" si="26"/>
        <v>1394.4</v>
      </c>
      <c r="R343" s="258"/>
      <c r="U343" s="116"/>
      <c r="V343" s="118">
        <v>1162</v>
      </c>
      <c r="W343" s="250"/>
    </row>
    <row r="344" spans="1:23" ht="15" customHeight="1">
      <c r="A344" s="119" t="s">
        <v>50</v>
      </c>
      <c r="B344" s="120" t="s">
        <v>962</v>
      </c>
      <c r="C344" s="144">
        <v>1000</v>
      </c>
      <c r="D344" s="144">
        <v>50</v>
      </c>
      <c r="E344" s="121">
        <v>245</v>
      </c>
      <c r="F344" s="122" t="s">
        <v>1175</v>
      </c>
      <c r="G344" s="123" t="s">
        <v>1176</v>
      </c>
      <c r="H344" s="124" t="s">
        <v>337</v>
      </c>
      <c r="I344" s="125"/>
      <c r="J344" s="128" t="s">
        <v>132</v>
      </c>
      <c r="K344" s="129">
        <v>2</v>
      </c>
      <c r="L344" s="130">
        <f t="shared" si="27"/>
        <v>2</v>
      </c>
      <c r="M344" s="264" t="s">
        <v>149</v>
      </c>
      <c r="N344" s="135">
        <f t="shared" si="28"/>
        <v>20</v>
      </c>
      <c r="O344" s="138">
        <f t="shared" si="29"/>
        <v>40</v>
      </c>
      <c r="P344" s="265" t="s">
        <v>614</v>
      </c>
      <c r="Q344" s="142"/>
      <c r="R344" s="258"/>
      <c r="U344" s="116"/>
      <c r="V344" s="118">
        <v>1368</v>
      </c>
      <c r="W344" s="250"/>
    </row>
    <row r="345" spans="1:23" ht="15" customHeight="1">
      <c r="A345" s="119" t="s">
        <v>50</v>
      </c>
      <c r="B345" s="120" t="s">
        <v>962</v>
      </c>
      <c r="C345" s="144">
        <v>1000</v>
      </c>
      <c r="D345" s="121">
        <v>60</v>
      </c>
      <c r="E345" s="121">
        <v>18</v>
      </c>
      <c r="F345" s="122" t="s">
        <v>1177</v>
      </c>
      <c r="G345" s="123" t="s">
        <v>1178</v>
      </c>
      <c r="H345" s="124" t="s">
        <v>337</v>
      </c>
      <c r="I345" s="125" t="s">
        <v>132</v>
      </c>
      <c r="J345" s="128"/>
      <c r="K345" s="129">
        <v>7</v>
      </c>
      <c r="L345" s="130">
        <f t="shared" si="27"/>
        <v>7</v>
      </c>
      <c r="M345" s="145" t="s">
        <v>149</v>
      </c>
      <c r="N345" s="135">
        <f t="shared" si="28"/>
        <v>6</v>
      </c>
      <c r="O345" s="138">
        <f t="shared" si="29"/>
        <v>42</v>
      </c>
      <c r="P345" s="141">
        <f t="shared" si="25"/>
        <v>404.5</v>
      </c>
      <c r="Q345" s="142">
        <f t="shared" si="26"/>
        <v>485.4</v>
      </c>
      <c r="R345" s="258"/>
      <c r="U345" s="116"/>
      <c r="V345" s="118">
        <v>404.5</v>
      </c>
      <c r="W345" s="250"/>
    </row>
    <row r="346" spans="1:23" ht="15" customHeight="1">
      <c r="A346" s="119" t="s">
        <v>50</v>
      </c>
      <c r="B346" s="120" t="s">
        <v>962</v>
      </c>
      <c r="C346" s="144">
        <v>1000</v>
      </c>
      <c r="D346" s="144">
        <v>60</v>
      </c>
      <c r="E346" s="121">
        <v>21</v>
      </c>
      <c r="F346" s="122" t="s">
        <v>1179</v>
      </c>
      <c r="G346" s="123" t="s">
        <v>1180</v>
      </c>
      <c r="H346" s="124" t="s">
        <v>337</v>
      </c>
      <c r="I346" s="125" t="s">
        <v>132</v>
      </c>
      <c r="J346" s="128" t="s">
        <v>132</v>
      </c>
      <c r="K346" s="129">
        <v>7</v>
      </c>
      <c r="L346" s="130">
        <f t="shared" si="27"/>
        <v>7</v>
      </c>
      <c r="M346" s="145" t="s">
        <v>149</v>
      </c>
      <c r="N346" s="135">
        <f t="shared" si="28"/>
        <v>6</v>
      </c>
      <c r="O346" s="138">
        <f t="shared" si="29"/>
        <v>42</v>
      </c>
      <c r="P346" s="141">
        <f t="shared" si="25"/>
        <v>439.5</v>
      </c>
      <c r="Q346" s="142">
        <f t="shared" si="26"/>
        <v>527.4</v>
      </c>
      <c r="R346" s="258"/>
      <c r="U346" s="116"/>
      <c r="V346" s="118">
        <v>439.5</v>
      </c>
      <c r="W346" s="250"/>
    </row>
    <row r="347" spans="1:23" ht="15" customHeight="1">
      <c r="A347" s="119" t="s">
        <v>50</v>
      </c>
      <c r="B347" s="120" t="s">
        <v>962</v>
      </c>
      <c r="C347" s="144">
        <v>1000</v>
      </c>
      <c r="D347" s="144">
        <v>60</v>
      </c>
      <c r="E347" s="121">
        <v>25</v>
      </c>
      <c r="F347" s="122" t="s">
        <v>1181</v>
      </c>
      <c r="G347" s="123" t="s">
        <v>1182</v>
      </c>
      <c r="H347" s="124" t="s">
        <v>337</v>
      </c>
      <c r="I347" s="125" t="s">
        <v>132</v>
      </c>
      <c r="J347" s="128"/>
      <c r="K347" s="129">
        <v>7</v>
      </c>
      <c r="L347" s="130">
        <f t="shared" si="27"/>
        <v>7</v>
      </c>
      <c r="M347" s="145" t="s">
        <v>149</v>
      </c>
      <c r="N347" s="135">
        <f t="shared" si="28"/>
        <v>6</v>
      </c>
      <c r="O347" s="138">
        <f t="shared" si="29"/>
        <v>42</v>
      </c>
      <c r="P347" s="141">
        <f t="shared" si="25"/>
        <v>461</v>
      </c>
      <c r="Q347" s="142">
        <f t="shared" si="26"/>
        <v>553.20000000000005</v>
      </c>
      <c r="R347" s="258"/>
      <c r="U347" s="116"/>
      <c r="V347" s="118">
        <v>461</v>
      </c>
      <c r="W347" s="250"/>
    </row>
    <row r="348" spans="1:23" ht="15" customHeight="1">
      <c r="A348" s="119" t="s">
        <v>50</v>
      </c>
      <c r="B348" s="120" t="s">
        <v>962</v>
      </c>
      <c r="C348" s="144">
        <v>1000</v>
      </c>
      <c r="D348" s="144">
        <v>60</v>
      </c>
      <c r="E348" s="121">
        <v>28</v>
      </c>
      <c r="F348" s="122" t="s">
        <v>1183</v>
      </c>
      <c r="G348" s="123" t="s">
        <v>1184</v>
      </c>
      <c r="H348" s="124" t="s">
        <v>337</v>
      </c>
      <c r="I348" s="125" t="s">
        <v>132</v>
      </c>
      <c r="J348" s="128" t="s">
        <v>132</v>
      </c>
      <c r="K348" s="129">
        <v>6</v>
      </c>
      <c r="L348" s="130">
        <f t="shared" si="27"/>
        <v>6</v>
      </c>
      <c r="M348" s="145" t="s">
        <v>149</v>
      </c>
      <c r="N348" s="135">
        <f t="shared" si="28"/>
        <v>7</v>
      </c>
      <c r="O348" s="138">
        <f t="shared" si="29"/>
        <v>42</v>
      </c>
      <c r="P348" s="141">
        <f t="shared" si="25"/>
        <v>479</v>
      </c>
      <c r="Q348" s="142">
        <f t="shared" si="26"/>
        <v>574.79999999999995</v>
      </c>
      <c r="R348" s="258"/>
      <c r="U348" s="116"/>
      <c r="V348" s="118">
        <v>479</v>
      </c>
      <c r="W348" s="250"/>
    </row>
    <row r="349" spans="1:23" ht="15" customHeight="1">
      <c r="A349" s="119" t="s">
        <v>50</v>
      </c>
      <c r="B349" s="120" t="s">
        <v>962</v>
      </c>
      <c r="C349" s="144">
        <v>1000</v>
      </c>
      <c r="D349" s="144">
        <v>60</v>
      </c>
      <c r="E349" s="121">
        <v>32</v>
      </c>
      <c r="F349" s="122" t="s">
        <v>1185</v>
      </c>
      <c r="G349" s="123" t="s">
        <v>1186</v>
      </c>
      <c r="H349" s="124" t="s">
        <v>337</v>
      </c>
      <c r="I349" s="125" t="s">
        <v>132</v>
      </c>
      <c r="J349" s="128"/>
      <c r="K349" s="129">
        <v>6</v>
      </c>
      <c r="L349" s="130">
        <f t="shared" si="27"/>
        <v>6</v>
      </c>
      <c r="M349" s="145" t="s">
        <v>149</v>
      </c>
      <c r="N349" s="135">
        <f t="shared" si="28"/>
        <v>7</v>
      </c>
      <c r="O349" s="138">
        <f t="shared" si="29"/>
        <v>42</v>
      </c>
      <c r="P349" s="141">
        <f t="shared" si="25"/>
        <v>501</v>
      </c>
      <c r="Q349" s="142">
        <f t="shared" si="26"/>
        <v>601.20000000000005</v>
      </c>
      <c r="R349" s="258"/>
      <c r="U349" s="116"/>
      <c r="V349" s="118">
        <v>501</v>
      </c>
      <c r="W349" s="250"/>
    </row>
    <row r="350" spans="1:23" ht="15" customHeight="1">
      <c r="A350" s="119" t="s">
        <v>50</v>
      </c>
      <c r="B350" s="120" t="s">
        <v>962</v>
      </c>
      <c r="C350" s="144">
        <v>1000</v>
      </c>
      <c r="D350" s="144">
        <v>60</v>
      </c>
      <c r="E350" s="121">
        <v>35</v>
      </c>
      <c r="F350" s="122" t="s">
        <v>1187</v>
      </c>
      <c r="G350" s="123" t="s">
        <v>1188</v>
      </c>
      <c r="H350" s="124" t="s">
        <v>337</v>
      </c>
      <c r="I350" s="125" t="s">
        <v>132</v>
      </c>
      <c r="J350" s="128" t="s">
        <v>132</v>
      </c>
      <c r="K350" s="129">
        <v>6</v>
      </c>
      <c r="L350" s="130">
        <f t="shared" si="27"/>
        <v>6</v>
      </c>
      <c r="M350" s="145" t="s">
        <v>149</v>
      </c>
      <c r="N350" s="135">
        <f t="shared" si="28"/>
        <v>7</v>
      </c>
      <c r="O350" s="138">
        <f t="shared" si="29"/>
        <v>42</v>
      </c>
      <c r="P350" s="141">
        <f t="shared" si="25"/>
        <v>543.5</v>
      </c>
      <c r="Q350" s="142">
        <f t="shared" si="26"/>
        <v>652.20000000000005</v>
      </c>
      <c r="R350" s="258"/>
      <c r="U350" s="116"/>
      <c r="V350" s="118">
        <v>543.5</v>
      </c>
      <c r="W350" s="250"/>
    </row>
    <row r="351" spans="1:23" ht="15" customHeight="1">
      <c r="A351" s="119" t="s">
        <v>50</v>
      </c>
      <c r="B351" s="120" t="s">
        <v>962</v>
      </c>
      <c r="C351" s="144">
        <v>1000</v>
      </c>
      <c r="D351" s="144">
        <v>60</v>
      </c>
      <c r="E351" s="121">
        <v>38</v>
      </c>
      <c r="F351" s="122" t="s">
        <v>1189</v>
      </c>
      <c r="G351" s="123" t="s">
        <v>1190</v>
      </c>
      <c r="H351" s="124" t="s">
        <v>337</v>
      </c>
      <c r="I351" s="125" t="s">
        <v>132</v>
      </c>
      <c r="J351" s="128"/>
      <c r="K351" s="129">
        <v>6</v>
      </c>
      <c r="L351" s="130">
        <f t="shared" si="27"/>
        <v>6</v>
      </c>
      <c r="M351" s="145" t="s">
        <v>149</v>
      </c>
      <c r="N351" s="135">
        <f t="shared" si="28"/>
        <v>7</v>
      </c>
      <c r="O351" s="138">
        <f t="shared" si="29"/>
        <v>42</v>
      </c>
      <c r="P351" s="141">
        <f t="shared" si="25"/>
        <v>585.5</v>
      </c>
      <c r="Q351" s="142">
        <f t="shared" si="26"/>
        <v>702.6</v>
      </c>
      <c r="R351" s="258"/>
      <c r="U351" s="116"/>
      <c r="V351" s="118">
        <v>585.5</v>
      </c>
      <c r="W351" s="250"/>
    </row>
    <row r="352" spans="1:23" ht="15" customHeight="1">
      <c r="A352" s="119" t="s">
        <v>50</v>
      </c>
      <c r="B352" s="120" t="s">
        <v>962</v>
      </c>
      <c r="C352" s="144">
        <v>1000</v>
      </c>
      <c r="D352" s="144">
        <v>60</v>
      </c>
      <c r="E352" s="121">
        <v>42</v>
      </c>
      <c r="F352" s="122" t="s">
        <v>1191</v>
      </c>
      <c r="G352" s="123" t="s">
        <v>1192</v>
      </c>
      <c r="H352" s="124" t="s">
        <v>337</v>
      </c>
      <c r="I352" s="125"/>
      <c r="J352" s="128" t="s">
        <v>132</v>
      </c>
      <c r="K352" s="129">
        <v>5</v>
      </c>
      <c r="L352" s="130">
        <f t="shared" si="27"/>
        <v>5</v>
      </c>
      <c r="M352" s="145" t="s">
        <v>149</v>
      </c>
      <c r="N352" s="135">
        <f t="shared" si="28"/>
        <v>8</v>
      </c>
      <c r="O352" s="138">
        <f t="shared" si="29"/>
        <v>40</v>
      </c>
      <c r="P352" s="141">
        <f t="shared" si="25"/>
        <v>626</v>
      </c>
      <c r="Q352" s="142">
        <f t="shared" si="26"/>
        <v>751.2</v>
      </c>
      <c r="R352" s="258"/>
      <c r="U352" s="116"/>
      <c r="V352" s="118">
        <v>626</v>
      </c>
      <c r="W352" s="250"/>
    </row>
    <row r="353" spans="1:23" ht="15" customHeight="1">
      <c r="A353" s="119" t="s">
        <v>50</v>
      </c>
      <c r="B353" s="120" t="s">
        <v>962</v>
      </c>
      <c r="C353" s="144">
        <v>1000</v>
      </c>
      <c r="D353" s="144">
        <v>60</v>
      </c>
      <c r="E353" s="121">
        <v>45</v>
      </c>
      <c r="F353" s="122" t="s">
        <v>1193</v>
      </c>
      <c r="G353" s="123" t="s">
        <v>1194</v>
      </c>
      <c r="H353" s="124" t="s">
        <v>337</v>
      </c>
      <c r="I353" s="125"/>
      <c r="J353" s="128" t="s">
        <v>132</v>
      </c>
      <c r="K353" s="129">
        <v>5</v>
      </c>
      <c r="L353" s="130">
        <f t="shared" si="27"/>
        <v>5</v>
      </c>
      <c r="M353" s="145" t="s">
        <v>149</v>
      </c>
      <c r="N353" s="135">
        <f t="shared" si="28"/>
        <v>8</v>
      </c>
      <c r="O353" s="138">
        <f t="shared" si="29"/>
        <v>40</v>
      </c>
      <c r="P353" s="141">
        <f t="shared" si="25"/>
        <v>649</v>
      </c>
      <c r="Q353" s="142">
        <f t="shared" si="26"/>
        <v>778.8</v>
      </c>
      <c r="R353" s="258"/>
      <c r="U353" s="116"/>
      <c r="V353" s="118">
        <v>649</v>
      </c>
      <c r="W353" s="250"/>
    </row>
    <row r="354" spans="1:23" ht="15" customHeight="1">
      <c r="A354" s="119" t="s">
        <v>50</v>
      </c>
      <c r="B354" s="120" t="s">
        <v>962</v>
      </c>
      <c r="C354" s="144">
        <v>1000</v>
      </c>
      <c r="D354" s="144">
        <v>60</v>
      </c>
      <c r="E354" s="121">
        <v>48</v>
      </c>
      <c r="F354" s="122" t="s">
        <v>1195</v>
      </c>
      <c r="G354" s="123" t="s">
        <v>1196</v>
      </c>
      <c r="H354" s="124" t="s">
        <v>337</v>
      </c>
      <c r="I354" s="125"/>
      <c r="J354" s="128" t="s">
        <v>132</v>
      </c>
      <c r="K354" s="129">
        <v>5</v>
      </c>
      <c r="L354" s="130">
        <f t="shared" si="27"/>
        <v>5</v>
      </c>
      <c r="M354" s="145" t="s">
        <v>149</v>
      </c>
      <c r="N354" s="135">
        <f t="shared" si="28"/>
        <v>8</v>
      </c>
      <c r="O354" s="138">
        <f t="shared" si="29"/>
        <v>40</v>
      </c>
      <c r="P354" s="141">
        <f t="shared" si="25"/>
        <v>672.5</v>
      </c>
      <c r="Q354" s="142">
        <f t="shared" si="26"/>
        <v>807</v>
      </c>
      <c r="R354" s="258"/>
      <c r="U354" s="116"/>
      <c r="V354" s="118">
        <v>672.5</v>
      </c>
      <c r="W354" s="250"/>
    </row>
    <row r="355" spans="1:23" ht="15" customHeight="1">
      <c r="A355" s="119" t="s">
        <v>50</v>
      </c>
      <c r="B355" s="120" t="s">
        <v>962</v>
      </c>
      <c r="C355" s="144">
        <v>1000</v>
      </c>
      <c r="D355" s="144">
        <v>60</v>
      </c>
      <c r="E355" s="121">
        <v>57</v>
      </c>
      <c r="F355" s="122" t="s">
        <v>1197</v>
      </c>
      <c r="G355" s="123" t="s">
        <v>1198</v>
      </c>
      <c r="H355" s="124" t="s">
        <v>337</v>
      </c>
      <c r="I355" s="125" t="s">
        <v>132</v>
      </c>
      <c r="J355" s="128" t="s">
        <v>132</v>
      </c>
      <c r="K355" s="129">
        <v>5</v>
      </c>
      <c r="L355" s="130">
        <f t="shared" si="27"/>
        <v>5</v>
      </c>
      <c r="M355" s="145" t="s">
        <v>149</v>
      </c>
      <c r="N355" s="135">
        <f t="shared" si="28"/>
        <v>8</v>
      </c>
      <c r="O355" s="138">
        <f t="shared" si="29"/>
        <v>40</v>
      </c>
      <c r="P355" s="141">
        <f t="shared" si="25"/>
        <v>720.5</v>
      </c>
      <c r="Q355" s="142">
        <f t="shared" si="26"/>
        <v>864.6</v>
      </c>
      <c r="R355" s="258"/>
      <c r="U355" s="116"/>
      <c r="V355" s="118">
        <v>720.5</v>
      </c>
      <c r="W355" s="250"/>
    </row>
    <row r="356" spans="1:23" ht="15" customHeight="1">
      <c r="A356" s="119" t="s">
        <v>50</v>
      </c>
      <c r="B356" s="120" t="s">
        <v>962</v>
      </c>
      <c r="C356" s="144">
        <v>1000</v>
      </c>
      <c r="D356" s="144">
        <v>60</v>
      </c>
      <c r="E356" s="121">
        <v>60</v>
      </c>
      <c r="F356" s="122" t="s">
        <v>1199</v>
      </c>
      <c r="G356" s="123" t="s">
        <v>1200</v>
      </c>
      <c r="H356" s="124" t="s">
        <v>337</v>
      </c>
      <c r="I356" s="125" t="s">
        <v>132</v>
      </c>
      <c r="J356" s="128" t="s">
        <v>132</v>
      </c>
      <c r="K356" s="129">
        <v>5</v>
      </c>
      <c r="L356" s="130">
        <f t="shared" si="27"/>
        <v>5</v>
      </c>
      <c r="M356" s="145" t="s">
        <v>149</v>
      </c>
      <c r="N356" s="135">
        <f t="shared" si="28"/>
        <v>8</v>
      </c>
      <c r="O356" s="138">
        <f t="shared" si="29"/>
        <v>40</v>
      </c>
      <c r="P356" s="141">
        <f t="shared" si="25"/>
        <v>729</v>
      </c>
      <c r="Q356" s="142">
        <f t="shared" si="26"/>
        <v>874.8</v>
      </c>
      <c r="R356" s="258"/>
      <c r="U356" s="116"/>
      <c r="V356" s="118">
        <v>729</v>
      </c>
      <c r="W356" s="250"/>
    </row>
    <row r="357" spans="1:23" ht="15" customHeight="1">
      <c r="A357" s="119" t="s">
        <v>50</v>
      </c>
      <c r="B357" s="120" t="s">
        <v>962</v>
      </c>
      <c r="C357" s="144">
        <v>1000</v>
      </c>
      <c r="D357" s="144">
        <v>60</v>
      </c>
      <c r="E357" s="121">
        <v>70</v>
      </c>
      <c r="F357" s="122" t="s">
        <v>1201</v>
      </c>
      <c r="G357" s="123" t="s">
        <v>1202</v>
      </c>
      <c r="H357" s="124" t="s">
        <v>337</v>
      </c>
      <c r="I357" s="125" t="s">
        <v>132</v>
      </c>
      <c r="J357" s="128" t="s">
        <v>132</v>
      </c>
      <c r="K357" s="129">
        <v>5</v>
      </c>
      <c r="L357" s="130">
        <f t="shared" si="27"/>
        <v>5</v>
      </c>
      <c r="M357" s="145" t="s">
        <v>149</v>
      </c>
      <c r="N357" s="135">
        <f t="shared" si="28"/>
        <v>8</v>
      </c>
      <c r="O357" s="138">
        <f t="shared" si="29"/>
        <v>40</v>
      </c>
      <c r="P357" s="141">
        <f t="shared" si="25"/>
        <v>769</v>
      </c>
      <c r="Q357" s="142">
        <f t="shared" si="26"/>
        <v>922.8</v>
      </c>
      <c r="R357" s="258"/>
      <c r="U357" s="116"/>
      <c r="V357" s="118">
        <v>769</v>
      </c>
      <c r="W357" s="250"/>
    </row>
    <row r="358" spans="1:23" ht="15" customHeight="1">
      <c r="A358" s="119" t="s">
        <v>50</v>
      </c>
      <c r="B358" s="120" t="s">
        <v>962</v>
      </c>
      <c r="C358" s="144">
        <v>1000</v>
      </c>
      <c r="D358" s="144">
        <v>60</v>
      </c>
      <c r="E358" s="121">
        <v>76</v>
      </c>
      <c r="F358" s="122" t="s">
        <v>1203</v>
      </c>
      <c r="G358" s="123" t="s">
        <v>1204</v>
      </c>
      <c r="H358" s="124" t="s">
        <v>337</v>
      </c>
      <c r="I358" s="125" t="s">
        <v>132</v>
      </c>
      <c r="J358" s="128" t="s">
        <v>132</v>
      </c>
      <c r="K358" s="129">
        <v>4</v>
      </c>
      <c r="L358" s="130">
        <f t="shared" si="27"/>
        <v>4</v>
      </c>
      <c r="M358" s="143" t="s">
        <v>133</v>
      </c>
      <c r="N358" s="135">
        <f t="shared" si="28"/>
        <v>3</v>
      </c>
      <c r="O358" s="138">
        <f t="shared" si="29"/>
        <v>12</v>
      </c>
      <c r="P358" s="141">
        <f t="shared" si="25"/>
        <v>786.5</v>
      </c>
      <c r="Q358" s="142">
        <f t="shared" si="26"/>
        <v>943.8</v>
      </c>
      <c r="R358" s="258"/>
      <c r="U358" s="116"/>
      <c r="V358" s="118">
        <v>786.5</v>
      </c>
      <c r="W358" s="250"/>
    </row>
    <row r="359" spans="1:23" ht="15" customHeight="1">
      <c r="A359" s="119" t="s">
        <v>50</v>
      </c>
      <c r="B359" s="120" t="s">
        <v>962</v>
      </c>
      <c r="C359" s="144">
        <v>1000</v>
      </c>
      <c r="D359" s="144">
        <v>60</v>
      </c>
      <c r="E359" s="121">
        <v>83</v>
      </c>
      <c r="F359" s="122" t="s">
        <v>1205</v>
      </c>
      <c r="G359" s="123" t="s">
        <v>1206</v>
      </c>
      <c r="H359" s="124" t="s">
        <v>337</v>
      </c>
      <c r="I359" s="125"/>
      <c r="J359" s="128" t="s">
        <v>132</v>
      </c>
      <c r="K359" s="129">
        <v>4</v>
      </c>
      <c r="L359" s="130">
        <f t="shared" si="27"/>
        <v>4</v>
      </c>
      <c r="M359" s="145" t="s">
        <v>149</v>
      </c>
      <c r="N359" s="135">
        <f t="shared" si="28"/>
        <v>10</v>
      </c>
      <c r="O359" s="138">
        <f t="shared" si="29"/>
        <v>40</v>
      </c>
      <c r="P359" s="141">
        <f t="shared" si="25"/>
        <v>797.5</v>
      </c>
      <c r="Q359" s="142">
        <f t="shared" si="26"/>
        <v>957</v>
      </c>
      <c r="R359" s="258"/>
      <c r="U359" s="116"/>
      <c r="V359" s="118">
        <v>797.5</v>
      </c>
      <c r="W359" s="250"/>
    </row>
    <row r="360" spans="1:23" ht="15" customHeight="1">
      <c r="A360" s="119" t="s">
        <v>50</v>
      </c>
      <c r="B360" s="120" t="s">
        <v>962</v>
      </c>
      <c r="C360" s="144">
        <v>1000</v>
      </c>
      <c r="D360" s="144">
        <v>60</v>
      </c>
      <c r="E360" s="121">
        <v>89</v>
      </c>
      <c r="F360" s="122" t="s">
        <v>1207</v>
      </c>
      <c r="G360" s="123" t="s">
        <v>1208</v>
      </c>
      <c r="H360" s="124" t="s">
        <v>337</v>
      </c>
      <c r="I360" s="125" t="s">
        <v>132</v>
      </c>
      <c r="J360" s="128" t="s">
        <v>132</v>
      </c>
      <c r="K360" s="129">
        <v>4</v>
      </c>
      <c r="L360" s="130">
        <f t="shared" si="27"/>
        <v>4</v>
      </c>
      <c r="M360" s="143" t="s">
        <v>133</v>
      </c>
      <c r="N360" s="135">
        <f t="shared" si="28"/>
        <v>3</v>
      </c>
      <c r="O360" s="138">
        <f t="shared" si="29"/>
        <v>12</v>
      </c>
      <c r="P360" s="141">
        <f t="shared" si="25"/>
        <v>807</v>
      </c>
      <c r="Q360" s="142">
        <f t="shared" si="26"/>
        <v>968.4</v>
      </c>
      <c r="R360" s="258"/>
      <c r="U360" s="116"/>
      <c r="V360" s="118">
        <v>807</v>
      </c>
      <c r="W360" s="250"/>
    </row>
    <row r="361" spans="1:23" ht="15" customHeight="1">
      <c r="A361" s="119" t="s">
        <v>50</v>
      </c>
      <c r="B361" s="120" t="s">
        <v>962</v>
      </c>
      <c r="C361" s="144">
        <v>1000</v>
      </c>
      <c r="D361" s="144">
        <v>60</v>
      </c>
      <c r="E361" s="121">
        <v>102</v>
      </c>
      <c r="F361" s="122" t="s">
        <v>1209</v>
      </c>
      <c r="G361" s="123" t="s">
        <v>1210</v>
      </c>
      <c r="H361" s="124" t="s">
        <v>337</v>
      </c>
      <c r="I361" s="125"/>
      <c r="J361" s="128" t="s">
        <v>132</v>
      </c>
      <c r="K361" s="129">
        <v>4</v>
      </c>
      <c r="L361" s="130">
        <f t="shared" si="27"/>
        <v>4</v>
      </c>
      <c r="M361" s="264" t="s">
        <v>149</v>
      </c>
      <c r="N361" s="135">
        <f t="shared" si="28"/>
        <v>10</v>
      </c>
      <c r="O361" s="138">
        <f t="shared" si="29"/>
        <v>40</v>
      </c>
      <c r="P361" s="265" t="s">
        <v>614</v>
      </c>
      <c r="Q361" s="142"/>
      <c r="R361" s="258"/>
      <c r="U361" s="116"/>
      <c r="V361" s="118">
        <v>830.5</v>
      </c>
      <c r="W361" s="250"/>
    </row>
    <row r="362" spans="1:23" ht="15" customHeight="1">
      <c r="A362" s="119" t="s">
        <v>50</v>
      </c>
      <c r="B362" s="120" t="s">
        <v>962</v>
      </c>
      <c r="C362" s="144">
        <v>1000</v>
      </c>
      <c r="D362" s="144">
        <v>60</v>
      </c>
      <c r="E362" s="121">
        <v>108</v>
      </c>
      <c r="F362" s="122" t="s">
        <v>1211</v>
      </c>
      <c r="G362" s="123" t="s">
        <v>1212</v>
      </c>
      <c r="H362" s="124" t="s">
        <v>337</v>
      </c>
      <c r="I362" s="125" t="s">
        <v>132</v>
      </c>
      <c r="J362" s="128" t="s">
        <v>132</v>
      </c>
      <c r="K362" s="129">
        <v>4</v>
      </c>
      <c r="L362" s="130">
        <f t="shared" si="27"/>
        <v>4</v>
      </c>
      <c r="M362" s="143" t="s">
        <v>133</v>
      </c>
      <c r="N362" s="135">
        <f t="shared" si="28"/>
        <v>3</v>
      </c>
      <c r="O362" s="138">
        <f t="shared" si="29"/>
        <v>12</v>
      </c>
      <c r="P362" s="141">
        <f t="shared" si="25"/>
        <v>857</v>
      </c>
      <c r="Q362" s="142">
        <f t="shared" si="26"/>
        <v>1028.4000000000001</v>
      </c>
      <c r="R362" s="258"/>
      <c r="U362" s="116"/>
      <c r="V362" s="118">
        <v>857</v>
      </c>
      <c r="W362" s="250"/>
    </row>
    <row r="363" spans="1:23" ht="15" customHeight="1">
      <c r="A363" s="119" t="s">
        <v>50</v>
      </c>
      <c r="B363" s="120" t="s">
        <v>962</v>
      </c>
      <c r="C363" s="144">
        <v>1000</v>
      </c>
      <c r="D363" s="144">
        <v>60</v>
      </c>
      <c r="E363" s="121">
        <v>114</v>
      </c>
      <c r="F363" s="122" t="s">
        <v>1213</v>
      </c>
      <c r="G363" s="123" t="s">
        <v>1214</v>
      </c>
      <c r="H363" s="124" t="s">
        <v>337</v>
      </c>
      <c r="I363" s="125" t="s">
        <v>132</v>
      </c>
      <c r="J363" s="128" t="s">
        <v>132</v>
      </c>
      <c r="K363" s="129">
        <v>3</v>
      </c>
      <c r="L363" s="130">
        <f t="shared" si="27"/>
        <v>3</v>
      </c>
      <c r="M363" s="145" t="s">
        <v>149</v>
      </c>
      <c r="N363" s="135">
        <f t="shared" si="28"/>
        <v>14</v>
      </c>
      <c r="O363" s="138">
        <f t="shared" si="29"/>
        <v>42</v>
      </c>
      <c r="P363" s="141">
        <f t="shared" si="25"/>
        <v>889.5</v>
      </c>
      <c r="Q363" s="142">
        <f t="shared" si="26"/>
        <v>1067.4000000000001</v>
      </c>
      <c r="R363" s="258"/>
      <c r="U363" s="116"/>
      <c r="V363" s="118">
        <v>889.5</v>
      </c>
      <c r="W363" s="250"/>
    </row>
    <row r="364" spans="1:23" ht="15" customHeight="1">
      <c r="A364" s="119" t="s">
        <v>50</v>
      </c>
      <c r="B364" s="120" t="s">
        <v>962</v>
      </c>
      <c r="C364" s="144">
        <v>1000</v>
      </c>
      <c r="D364" s="144">
        <v>60</v>
      </c>
      <c r="E364" s="121">
        <v>133</v>
      </c>
      <c r="F364" s="122" t="s">
        <v>1215</v>
      </c>
      <c r="G364" s="123" t="s">
        <v>1216</v>
      </c>
      <c r="H364" s="124" t="s">
        <v>337</v>
      </c>
      <c r="I364" s="125" t="s">
        <v>132</v>
      </c>
      <c r="J364" s="128" t="s">
        <v>132</v>
      </c>
      <c r="K364" s="129">
        <v>3</v>
      </c>
      <c r="L364" s="130">
        <f t="shared" si="27"/>
        <v>3</v>
      </c>
      <c r="M364" s="145" t="s">
        <v>149</v>
      </c>
      <c r="N364" s="135">
        <f t="shared" si="28"/>
        <v>14</v>
      </c>
      <c r="O364" s="138">
        <f t="shared" si="29"/>
        <v>42</v>
      </c>
      <c r="P364" s="141">
        <f t="shared" si="25"/>
        <v>934.5</v>
      </c>
      <c r="Q364" s="142">
        <f t="shared" si="26"/>
        <v>1121.4000000000001</v>
      </c>
      <c r="R364" s="258"/>
      <c r="U364" s="116"/>
      <c r="V364" s="118">
        <v>934.5</v>
      </c>
      <c r="W364" s="250"/>
    </row>
    <row r="365" spans="1:23" ht="15" customHeight="1">
      <c r="A365" s="119" t="s">
        <v>50</v>
      </c>
      <c r="B365" s="120" t="s">
        <v>962</v>
      </c>
      <c r="C365" s="144">
        <v>1000</v>
      </c>
      <c r="D365" s="144">
        <v>60</v>
      </c>
      <c r="E365" s="121">
        <v>140</v>
      </c>
      <c r="F365" s="122" t="s">
        <v>1217</v>
      </c>
      <c r="G365" s="123" t="s">
        <v>1218</v>
      </c>
      <c r="H365" s="124" t="s">
        <v>337</v>
      </c>
      <c r="I365" s="125"/>
      <c r="J365" s="128" t="s">
        <v>132</v>
      </c>
      <c r="K365" s="129">
        <v>3</v>
      </c>
      <c r="L365" s="130">
        <f t="shared" si="27"/>
        <v>3</v>
      </c>
      <c r="M365" s="145" t="s">
        <v>149</v>
      </c>
      <c r="N365" s="135">
        <f t="shared" si="28"/>
        <v>14</v>
      </c>
      <c r="O365" s="138">
        <f t="shared" si="29"/>
        <v>42</v>
      </c>
      <c r="P365" s="141">
        <f t="shared" si="25"/>
        <v>987.5</v>
      </c>
      <c r="Q365" s="142">
        <f t="shared" si="26"/>
        <v>1185</v>
      </c>
      <c r="R365" s="258"/>
      <c r="U365" s="116"/>
      <c r="V365" s="118">
        <v>987.5</v>
      </c>
      <c r="W365" s="250"/>
    </row>
    <row r="366" spans="1:23" ht="15" customHeight="1">
      <c r="A366" s="119" t="s">
        <v>50</v>
      </c>
      <c r="B366" s="120" t="s">
        <v>962</v>
      </c>
      <c r="C366" s="144">
        <v>1000</v>
      </c>
      <c r="D366" s="144">
        <v>60</v>
      </c>
      <c r="E366" s="121">
        <v>159</v>
      </c>
      <c r="F366" s="122" t="s">
        <v>1219</v>
      </c>
      <c r="G366" s="123" t="s">
        <v>1220</v>
      </c>
      <c r="H366" s="124" t="s">
        <v>337</v>
      </c>
      <c r="I366" s="125" t="s">
        <v>132</v>
      </c>
      <c r="J366" s="128" t="s">
        <v>132</v>
      </c>
      <c r="K366" s="129">
        <v>3</v>
      </c>
      <c r="L366" s="130">
        <f t="shared" si="27"/>
        <v>3</v>
      </c>
      <c r="M366" s="263" t="s">
        <v>149</v>
      </c>
      <c r="N366" s="135">
        <f t="shared" si="28"/>
        <v>14</v>
      </c>
      <c r="O366" s="138">
        <f t="shared" si="29"/>
        <v>42</v>
      </c>
      <c r="P366" s="141">
        <f t="shared" si="25"/>
        <v>1049</v>
      </c>
      <c r="Q366" s="142">
        <f t="shared" si="26"/>
        <v>1258.8</v>
      </c>
      <c r="R366" s="258"/>
      <c r="U366" s="116"/>
      <c r="V366" s="118">
        <v>1049</v>
      </c>
      <c r="W366" s="250"/>
    </row>
    <row r="367" spans="1:23" ht="15" customHeight="1">
      <c r="A367" s="119" t="s">
        <v>50</v>
      </c>
      <c r="B367" s="120" t="s">
        <v>962</v>
      </c>
      <c r="C367" s="144">
        <v>1000</v>
      </c>
      <c r="D367" s="144">
        <v>60</v>
      </c>
      <c r="E367" s="121">
        <v>169</v>
      </c>
      <c r="F367" s="122" t="s">
        <v>1221</v>
      </c>
      <c r="G367" s="123" t="s">
        <v>1222</v>
      </c>
      <c r="H367" s="124" t="s">
        <v>337</v>
      </c>
      <c r="I367" s="125" t="s">
        <v>132</v>
      </c>
      <c r="J367" s="128" t="s">
        <v>132</v>
      </c>
      <c r="K367" s="129">
        <v>3</v>
      </c>
      <c r="L367" s="130">
        <f t="shared" si="27"/>
        <v>3</v>
      </c>
      <c r="M367" s="145" t="s">
        <v>149</v>
      </c>
      <c r="N367" s="135">
        <f t="shared" si="28"/>
        <v>14</v>
      </c>
      <c r="O367" s="138">
        <f t="shared" si="29"/>
        <v>42</v>
      </c>
      <c r="P367" s="141">
        <f t="shared" si="25"/>
        <v>1097.5</v>
      </c>
      <c r="Q367" s="142">
        <f t="shared" si="26"/>
        <v>1317</v>
      </c>
      <c r="R367" s="258"/>
      <c r="U367" s="116"/>
      <c r="V367" s="118">
        <v>1097.5</v>
      </c>
      <c r="W367" s="250"/>
    </row>
    <row r="368" spans="1:23" ht="15" customHeight="1">
      <c r="A368" s="119" t="s">
        <v>50</v>
      </c>
      <c r="B368" s="120" t="s">
        <v>962</v>
      </c>
      <c r="C368" s="144">
        <v>1000</v>
      </c>
      <c r="D368" s="144">
        <v>60</v>
      </c>
      <c r="E368" s="121">
        <v>194</v>
      </c>
      <c r="F368" s="122" t="s">
        <v>1223</v>
      </c>
      <c r="G368" s="123" t="s">
        <v>1224</v>
      </c>
      <c r="H368" s="124" t="s">
        <v>337</v>
      </c>
      <c r="I368" s="125"/>
      <c r="J368" s="128" t="s">
        <v>132</v>
      </c>
      <c r="K368" s="129">
        <v>2</v>
      </c>
      <c r="L368" s="130">
        <f t="shared" si="27"/>
        <v>2</v>
      </c>
      <c r="M368" s="145" t="s">
        <v>149</v>
      </c>
      <c r="N368" s="135">
        <f t="shared" si="28"/>
        <v>20</v>
      </c>
      <c r="O368" s="138">
        <f t="shared" si="29"/>
        <v>40</v>
      </c>
      <c r="P368" s="141">
        <f t="shared" si="25"/>
        <v>1189</v>
      </c>
      <c r="Q368" s="142">
        <f t="shared" si="26"/>
        <v>1426.8</v>
      </c>
      <c r="R368" s="258"/>
      <c r="U368" s="116"/>
      <c r="V368" s="118">
        <v>1189</v>
      </c>
      <c r="W368" s="250"/>
    </row>
    <row r="369" spans="1:23" ht="15" customHeight="1">
      <c r="A369" s="119" t="s">
        <v>50</v>
      </c>
      <c r="B369" s="120" t="s">
        <v>962</v>
      </c>
      <c r="C369" s="144">
        <v>1000</v>
      </c>
      <c r="D369" s="144">
        <v>60</v>
      </c>
      <c r="E369" s="121">
        <v>205</v>
      </c>
      <c r="F369" s="122" t="s">
        <v>1225</v>
      </c>
      <c r="G369" s="123" t="s">
        <v>1226</v>
      </c>
      <c r="H369" s="124" t="s">
        <v>337</v>
      </c>
      <c r="I369" s="125"/>
      <c r="J369" s="128" t="s">
        <v>132</v>
      </c>
      <c r="K369" s="129">
        <v>2</v>
      </c>
      <c r="L369" s="130">
        <f t="shared" si="27"/>
        <v>2</v>
      </c>
      <c r="M369" s="264" t="s">
        <v>149</v>
      </c>
      <c r="N369" s="135">
        <f t="shared" si="28"/>
        <v>20</v>
      </c>
      <c r="O369" s="138">
        <f t="shared" si="29"/>
        <v>40</v>
      </c>
      <c r="P369" s="265" t="s">
        <v>614</v>
      </c>
      <c r="Q369" s="142"/>
      <c r="R369" s="258"/>
      <c r="U369" s="116"/>
      <c r="V369" s="118">
        <v>1271.5</v>
      </c>
      <c r="W369" s="250"/>
    </row>
    <row r="370" spans="1:23" ht="15" customHeight="1">
      <c r="A370" s="119" t="s">
        <v>50</v>
      </c>
      <c r="B370" s="120" t="s">
        <v>962</v>
      </c>
      <c r="C370" s="144">
        <v>1000</v>
      </c>
      <c r="D370" s="144">
        <v>60</v>
      </c>
      <c r="E370" s="121">
        <v>219</v>
      </c>
      <c r="F370" s="122" t="s">
        <v>1227</v>
      </c>
      <c r="G370" s="123" t="s">
        <v>1228</v>
      </c>
      <c r="H370" s="124" t="s">
        <v>337</v>
      </c>
      <c r="I370" s="125" t="s">
        <v>132</v>
      </c>
      <c r="J370" s="128" t="s">
        <v>132</v>
      </c>
      <c r="K370" s="129">
        <v>2</v>
      </c>
      <c r="L370" s="130">
        <f t="shared" si="27"/>
        <v>2</v>
      </c>
      <c r="M370" s="145" t="s">
        <v>149</v>
      </c>
      <c r="N370" s="135">
        <f t="shared" si="28"/>
        <v>20</v>
      </c>
      <c r="O370" s="138">
        <f t="shared" si="29"/>
        <v>40</v>
      </c>
      <c r="P370" s="141">
        <f t="shared" si="25"/>
        <v>1361</v>
      </c>
      <c r="Q370" s="142">
        <f t="shared" si="26"/>
        <v>1633.2</v>
      </c>
      <c r="R370" s="258"/>
      <c r="U370" s="116"/>
      <c r="V370" s="118">
        <v>1361</v>
      </c>
      <c r="W370" s="250"/>
    </row>
    <row r="371" spans="1:23" ht="15" customHeight="1">
      <c r="A371" s="119" t="s">
        <v>50</v>
      </c>
      <c r="B371" s="120" t="s">
        <v>962</v>
      </c>
      <c r="C371" s="144">
        <v>1000</v>
      </c>
      <c r="D371" s="144">
        <v>60</v>
      </c>
      <c r="E371" s="121">
        <v>245</v>
      </c>
      <c r="F371" s="122" t="s">
        <v>1229</v>
      </c>
      <c r="G371" s="123" t="s">
        <v>1230</v>
      </c>
      <c r="H371" s="124" t="s">
        <v>337</v>
      </c>
      <c r="I371" s="125"/>
      <c r="J371" s="128" t="s">
        <v>132</v>
      </c>
      <c r="K371" s="129">
        <v>2</v>
      </c>
      <c r="L371" s="130">
        <f t="shared" si="27"/>
        <v>2</v>
      </c>
      <c r="M371" s="264" t="s">
        <v>149</v>
      </c>
      <c r="N371" s="135">
        <f t="shared" si="28"/>
        <v>20</v>
      </c>
      <c r="O371" s="138">
        <f t="shared" si="29"/>
        <v>40</v>
      </c>
      <c r="P371" s="265" t="s">
        <v>614</v>
      </c>
      <c r="Q371" s="142"/>
      <c r="R371" s="258"/>
      <c r="U371" s="116"/>
      <c r="V371" s="118">
        <v>1568</v>
      </c>
      <c r="W371" s="250"/>
    </row>
    <row r="372" spans="1:23" ht="15" customHeight="1">
      <c r="A372" s="119" t="s">
        <v>50</v>
      </c>
      <c r="B372" s="120" t="s">
        <v>962</v>
      </c>
      <c r="C372" s="144">
        <v>1000</v>
      </c>
      <c r="D372" s="121">
        <v>70</v>
      </c>
      <c r="E372" s="121">
        <v>21</v>
      </c>
      <c r="F372" s="122" t="s">
        <v>1231</v>
      </c>
      <c r="G372" s="123" t="s">
        <v>1232</v>
      </c>
      <c r="H372" s="124" t="s">
        <v>337</v>
      </c>
      <c r="I372" s="125"/>
      <c r="J372" s="128" t="s">
        <v>132</v>
      </c>
      <c r="K372" s="129">
        <v>5</v>
      </c>
      <c r="L372" s="130">
        <f t="shared" si="27"/>
        <v>5</v>
      </c>
      <c r="M372" s="145" t="s">
        <v>149</v>
      </c>
      <c r="N372" s="135">
        <f t="shared" si="28"/>
        <v>8</v>
      </c>
      <c r="O372" s="138">
        <f t="shared" si="29"/>
        <v>40</v>
      </c>
      <c r="P372" s="141">
        <f t="shared" si="25"/>
        <v>562.5</v>
      </c>
      <c r="Q372" s="142">
        <f t="shared" si="26"/>
        <v>675</v>
      </c>
      <c r="R372" s="258"/>
      <c r="U372" s="116"/>
      <c r="V372" s="118">
        <v>562.5</v>
      </c>
      <c r="W372" s="250"/>
    </row>
    <row r="373" spans="1:23" ht="15" customHeight="1">
      <c r="A373" s="119" t="s">
        <v>50</v>
      </c>
      <c r="B373" s="120" t="s">
        <v>962</v>
      </c>
      <c r="C373" s="144">
        <v>1000</v>
      </c>
      <c r="D373" s="144">
        <v>70</v>
      </c>
      <c r="E373" s="121">
        <v>28</v>
      </c>
      <c r="F373" s="122" t="s">
        <v>1233</v>
      </c>
      <c r="G373" s="123" t="s">
        <v>1234</v>
      </c>
      <c r="H373" s="124" t="s">
        <v>337</v>
      </c>
      <c r="I373" s="125"/>
      <c r="J373" s="128" t="s">
        <v>132</v>
      </c>
      <c r="K373" s="129">
        <v>5</v>
      </c>
      <c r="L373" s="130">
        <f t="shared" si="27"/>
        <v>5</v>
      </c>
      <c r="M373" s="145" t="s">
        <v>149</v>
      </c>
      <c r="N373" s="135">
        <f t="shared" si="28"/>
        <v>8</v>
      </c>
      <c r="O373" s="138">
        <f t="shared" si="29"/>
        <v>40</v>
      </c>
      <c r="P373" s="141">
        <f t="shared" si="25"/>
        <v>569.5</v>
      </c>
      <c r="Q373" s="142">
        <f t="shared" si="26"/>
        <v>683.4</v>
      </c>
      <c r="R373" s="258"/>
      <c r="U373" s="116"/>
      <c r="V373" s="118">
        <v>569.5</v>
      </c>
      <c r="W373" s="250"/>
    </row>
    <row r="374" spans="1:23" ht="15" customHeight="1">
      <c r="A374" s="119" t="s">
        <v>50</v>
      </c>
      <c r="B374" s="120" t="s">
        <v>962</v>
      </c>
      <c r="C374" s="144">
        <v>1000</v>
      </c>
      <c r="D374" s="144">
        <v>70</v>
      </c>
      <c r="E374" s="121">
        <v>35</v>
      </c>
      <c r="F374" s="122" t="s">
        <v>1235</v>
      </c>
      <c r="G374" s="123" t="s">
        <v>1236</v>
      </c>
      <c r="H374" s="124" t="s">
        <v>337</v>
      </c>
      <c r="I374" s="125"/>
      <c r="J374" s="128" t="s">
        <v>132</v>
      </c>
      <c r="K374" s="129">
        <v>5</v>
      </c>
      <c r="L374" s="130">
        <f t="shared" si="27"/>
        <v>5</v>
      </c>
      <c r="M374" s="145" t="s">
        <v>149</v>
      </c>
      <c r="N374" s="135">
        <f t="shared" si="28"/>
        <v>8</v>
      </c>
      <c r="O374" s="138">
        <f t="shared" si="29"/>
        <v>40</v>
      </c>
      <c r="P374" s="141">
        <f t="shared" si="25"/>
        <v>658.5</v>
      </c>
      <c r="Q374" s="142">
        <f t="shared" si="26"/>
        <v>790.2</v>
      </c>
      <c r="R374" s="258"/>
      <c r="U374" s="116"/>
      <c r="V374" s="118">
        <v>658.5</v>
      </c>
      <c r="W374" s="250"/>
    </row>
    <row r="375" spans="1:23" ht="15" customHeight="1">
      <c r="A375" s="119" t="s">
        <v>50</v>
      </c>
      <c r="B375" s="120" t="s">
        <v>962</v>
      </c>
      <c r="C375" s="144">
        <v>1000</v>
      </c>
      <c r="D375" s="144">
        <v>70</v>
      </c>
      <c r="E375" s="121">
        <v>42</v>
      </c>
      <c r="F375" s="122" t="s">
        <v>1237</v>
      </c>
      <c r="G375" s="123" t="s">
        <v>1238</v>
      </c>
      <c r="H375" s="124" t="s">
        <v>337</v>
      </c>
      <c r="I375" s="125"/>
      <c r="J375" s="128" t="s">
        <v>132</v>
      </c>
      <c r="K375" s="129">
        <v>5</v>
      </c>
      <c r="L375" s="130">
        <f t="shared" si="27"/>
        <v>5</v>
      </c>
      <c r="M375" s="145" t="s">
        <v>149</v>
      </c>
      <c r="N375" s="135">
        <f t="shared" si="28"/>
        <v>8</v>
      </c>
      <c r="O375" s="138">
        <f t="shared" si="29"/>
        <v>40</v>
      </c>
      <c r="P375" s="141">
        <f t="shared" si="25"/>
        <v>745</v>
      </c>
      <c r="Q375" s="142">
        <f t="shared" si="26"/>
        <v>894</v>
      </c>
      <c r="R375" s="258"/>
      <c r="U375" s="116"/>
      <c r="V375" s="118">
        <v>745</v>
      </c>
      <c r="W375" s="250"/>
    </row>
    <row r="376" spans="1:23" ht="15" customHeight="1">
      <c r="A376" s="119" t="s">
        <v>50</v>
      </c>
      <c r="B376" s="120" t="s">
        <v>962</v>
      </c>
      <c r="C376" s="144">
        <v>1000</v>
      </c>
      <c r="D376" s="144">
        <v>70</v>
      </c>
      <c r="E376" s="121">
        <v>48</v>
      </c>
      <c r="F376" s="122" t="s">
        <v>1239</v>
      </c>
      <c r="G376" s="123" t="s">
        <v>1240</v>
      </c>
      <c r="H376" s="124" t="s">
        <v>337</v>
      </c>
      <c r="I376" s="125"/>
      <c r="J376" s="128" t="s">
        <v>132</v>
      </c>
      <c r="K376" s="129">
        <v>5</v>
      </c>
      <c r="L376" s="130">
        <f t="shared" si="27"/>
        <v>5</v>
      </c>
      <c r="M376" s="145" t="s">
        <v>149</v>
      </c>
      <c r="N376" s="135">
        <f t="shared" si="28"/>
        <v>8</v>
      </c>
      <c r="O376" s="138">
        <f t="shared" si="29"/>
        <v>40</v>
      </c>
      <c r="P376" s="141">
        <f t="shared" si="25"/>
        <v>800.5</v>
      </c>
      <c r="Q376" s="142">
        <f t="shared" si="26"/>
        <v>960.6</v>
      </c>
      <c r="R376" s="258"/>
      <c r="U376" s="116"/>
      <c r="V376" s="118">
        <v>800.5</v>
      </c>
      <c r="W376" s="250"/>
    </row>
    <row r="377" spans="1:23" ht="15" customHeight="1">
      <c r="A377" s="119" t="s">
        <v>50</v>
      </c>
      <c r="B377" s="120" t="s">
        <v>962</v>
      </c>
      <c r="C377" s="144">
        <v>1000</v>
      </c>
      <c r="D377" s="144">
        <v>70</v>
      </c>
      <c r="E377" s="121">
        <v>57</v>
      </c>
      <c r="F377" s="122" t="s">
        <v>1241</v>
      </c>
      <c r="G377" s="123" t="s">
        <v>1242</v>
      </c>
      <c r="H377" s="124" t="s">
        <v>337</v>
      </c>
      <c r="I377" s="125" t="s">
        <v>132</v>
      </c>
      <c r="J377" s="128" t="s">
        <v>132</v>
      </c>
      <c r="K377" s="129">
        <v>5</v>
      </c>
      <c r="L377" s="130">
        <f t="shared" si="27"/>
        <v>5</v>
      </c>
      <c r="M377" s="145" t="s">
        <v>149</v>
      </c>
      <c r="N377" s="135">
        <f t="shared" si="28"/>
        <v>8</v>
      </c>
      <c r="O377" s="138">
        <f t="shared" si="29"/>
        <v>40</v>
      </c>
      <c r="P377" s="141">
        <f t="shared" si="25"/>
        <v>856</v>
      </c>
      <c r="Q377" s="142">
        <f t="shared" si="26"/>
        <v>1027.2</v>
      </c>
      <c r="R377" s="258"/>
      <c r="U377" s="116"/>
      <c r="V377" s="118">
        <v>856</v>
      </c>
      <c r="W377" s="250"/>
    </row>
    <row r="378" spans="1:23" ht="15" customHeight="1">
      <c r="A378" s="119" t="s">
        <v>50</v>
      </c>
      <c r="B378" s="120" t="s">
        <v>962</v>
      </c>
      <c r="C378" s="144">
        <v>1000</v>
      </c>
      <c r="D378" s="144">
        <v>70</v>
      </c>
      <c r="E378" s="121">
        <v>60</v>
      </c>
      <c r="F378" s="122" t="s">
        <v>1243</v>
      </c>
      <c r="G378" s="123" t="s">
        <v>1244</v>
      </c>
      <c r="H378" s="124" t="s">
        <v>337</v>
      </c>
      <c r="I378" s="125" t="s">
        <v>132</v>
      </c>
      <c r="J378" s="128" t="s">
        <v>132</v>
      </c>
      <c r="K378" s="129">
        <v>4</v>
      </c>
      <c r="L378" s="130">
        <f t="shared" si="27"/>
        <v>4</v>
      </c>
      <c r="M378" s="145" t="s">
        <v>149</v>
      </c>
      <c r="N378" s="135">
        <f t="shared" si="28"/>
        <v>10</v>
      </c>
      <c r="O378" s="138">
        <f t="shared" si="29"/>
        <v>40</v>
      </c>
      <c r="P378" s="141">
        <f t="shared" si="25"/>
        <v>864.5</v>
      </c>
      <c r="Q378" s="142">
        <f t="shared" si="26"/>
        <v>1037.4000000000001</v>
      </c>
      <c r="R378" s="258"/>
      <c r="U378" s="116"/>
      <c r="V378" s="118">
        <v>864.5</v>
      </c>
      <c r="W378" s="250"/>
    </row>
    <row r="379" spans="1:23" ht="15" customHeight="1">
      <c r="A379" s="119" t="s">
        <v>50</v>
      </c>
      <c r="B379" s="120" t="s">
        <v>962</v>
      </c>
      <c r="C379" s="144">
        <v>1000</v>
      </c>
      <c r="D379" s="144">
        <v>70</v>
      </c>
      <c r="E379" s="121">
        <v>64</v>
      </c>
      <c r="F379" s="122" t="s">
        <v>1245</v>
      </c>
      <c r="G379" s="123" t="s">
        <v>1246</v>
      </c>
      <c r="H379" s="124" t="s">
        <v>337</v>
      </c>
      <c r="I379" s="125"/>
      <c r="J379" s="128" t="s">
        <v>132</v>
      </c>
      <c r="K379" s="129">
        <v>4</v>
      </c>
      <c r="L379" s="130">
        <f t="shared" si="27"/>
        <v>4</v>
      </c>
      <c r="M379" s="145" t="s">
        <v>149</v>
      </c>
      <c r="N379" s="135">
        <f t="shared" si="28"/>
        <v>10</v>
      </c>
      <c r="O379" s="138">
        <f t="shared" si="29"/>
        <v>40</v>
      </c>
      <c r="P379" s="141">
        <f t="shared" si="25"/>
        <v>885</v>
      </c>
      <c r="Q379" s="142">
        <f t="shared" si="26"/>
        <v>1062</v>
      </c>
      <c r="R379" s="258"/>
      <c r="U379" s="116"/>
      <c r="V379" s="118">
        <v>885</v>
      </c>
      <c r="W379" s="250"/>
    </row>
    <row r="380" spans="1:23" ht="15" customHeight="1">
      <c r="A380" s="119" t="s">
        <v>50</v>
      </c>
      <c r="B380" s="120" t="s">
        <v>962</v>
      </c>
      <c r="C380" s="144">
        <v>1000</v>
      </c>
      <c r="D380" s="144">
        <v>70</v>
      </c>
      <c r="E380" s="121">
        <v>70</v>
      </c>
      <c r="F380" s="122" t="s">
        <v>1247</v>
      </c>
      <c r="G380" s="123" t="s">
        <v>1248</v>
      </c>
      <c r="H380" s="124" t="s">
        <v>337</v>
      </c>
      <c r="I380" s="125" t="s">
        <v>132</v>
      </c>
      <c r="J380" s="128" t="s">
        <v>132</v>
      </c>
      <c r="K380" s="129">
        <v>4</v>
      </c>
      <c r="L380" s="130">
        <f t="shared" si="27"/>
        <v>4</v>
      </c>
      <c r="M380" s="264" t="s">
        <v>149</v>
      </c>
      <c r="N380" s="135">
        <f t="shared" si="28"/>
        <v>10</v>
      </c>
      <c r="O380" s="138">
        <f t="shared" si="29"/>
        <v>40</v>
      </c>
      <c r="P380" s="265" t="s">
        <v>614</v>
      </c>
      <c r="Q380" s="142"/>
      <c r="R380" s="258"/>
      <c r="U380" s="116"/>
      <c r="V380" s="118">
        <v>904</v>
      </c>
      <c r="W380" s="250"/>
    </row>
    <row r="381" spans="1:23" ht="15" customHeight="1">
      <c r="A381" s="119" t="s">
        <v>50</v>
      </c>
      <c r="B381" s="120" t="s">
        <v>962</v>
      </c>
      <c r="C381" s="144">
        <v>1000</v>
      </c>
      <c r="D381" s="144">
        <v>70</v>
      </c>
      <c r="E381" s="121">
        <v>76</v>
      </c>
      <c r="F381" s="122" t="s">
        <v>1249</v>
      </c>
      <c r="G381" s="123" t="s">
        <v>1250</v>
      </c>
      <c r="H381" s="124" t="s">
        <v>337</v>
      </c>
      <c r="I381" s="125" t="s">
        <v>132</v>
      </c>
      <c r="J381" s="128" t="s">
        <v>132</v>
      </c>
      <c r="K381" s="129">
        <v>4</v>
      </c>
      <c r="L381" s="130">
        <f t="shared" si="27"/>
        <v>4</v>
      </c>
      <c r="M381" s="145" t="s">
        <v>149</v>
      </c>
      <c r="N381" s="135">
        <f t="shared" si="28"/>
        <v>10</v>
      </c>
      <c r="O381" s="138">
        <f t="shared" si="29"/>
        <v>40</v>
      </c>
      <c r="P381" s="141">
        <f t="shared" si="25"/>
        <v>921.5</v>
      </c>
      <c r="Q381" s="142">
        <f t="shared" si="26"/>
        <v>1105.8</v>
      </c>
      <c r="R381" s="258"/>
      <c r="U381" s="116"/>
      <c r="V381" s="118">
        <v>921.5</v>
      </c>
      <c r="W381" s="250"/>
    </row>
    <row r="382" spans="1:23" ht="15" customHeight="1">
      <c r="A382" s="119" t="s">
        <v>50</v>
      </c>
      <c r="B382" s="120" t="s">
        <v>962</v>
      </c>
      <c r="C382" s="144">
        <v>1000</v>
      </c>
      <c r="D382" s="144">
        <v>70</v>
      </c>
      <c r="E382" s="121">
        <v>83</v>
      </c>
      <c r="F382" s="122" t="s">
        <v>1251</v>
      </c>
      <c r="G382" s="123" t="s">
        <v>1252</v>
      </c>
      <c r="H382" s="124" t="s">
        <v>337</v>
      </c>
      <c r="I382" s="125"/>
      <c r="J382" s="128" t="s">
        <v>132</v>
      </c>
      <c r="K382" s="129">
        <v>4</v>
      </c>
      <c r="L382" s="130">
        <f t="shared" si="27"/>
        <v>4</v>
      </c>
      <c r="M382" s="145" t="s">
        <v>149</v>
      </c>
      <c r="N382" s="135">
        <f t="shared" si="28"/>
        <v>10</v>
      </c>
      <c r="O382" s="138">
        <f t="shared" si="29"/>
        <v>40</v>
      </c>
      <c r="P382" s="141">
        <f t="shared" si="25"/>
        <v>929.5</v>
      </c>
      <c r="Q382" s="142">
        <f t="shared" si="26"/>
        <v>1115.4000000000001</v>
      </c>
      <c r="R382" s="258"/>
      <c r="U382" s="116"/>
      <c r="V382" s="118">
        <v>929.5</v>
      </c>
      <c r="W382" s="250"/>
    </row>
    <row r="383" spans="1:23" ht="15" customHeight="1">
      <c r="A383" s="119" t="s">
        <v>50</v>
      </c>
      <c r="B383" s="120" t="s">
        <v>962</v>
      </c>
      <c r="C383" s="144">
        <v>1000</v>
      </c>
      <c r="D383" s="144">
        <v>70</v>
      </c>
      <c r="E383" s="121">
        <v>89</v>
      </c>
      <c r="F383" s="122" t="s">
        <v>1253</v>
      </c>
      <c r="G383" s="123" t="s">
        <v>1254</v>
      </c>
      <c r="H383" s="124" t="s">
        <v>337</v>
      </c>
      <c r="I383" s="125" t="s">
        <v>132</v>
      </c>
      <c r="J383" s="128" t="s">
        <v>132</v>
      </c>
      <c r="K383" s="129">
        <v>4</v>
      </c>
      <c r="L383" s="130">
        <f t="shared" si="27"/>
        <v>4</v>
      </c>
      <c r="M383" s="145" t="s">
        <v>149</v>
      </c>
      <c r="N383" s="135">
        <f t="shared" si="28"/>
        <v>10</v>
      </c>
      <c r="O383" s="138">
        <f t="shared" si="29"/>
        <v>40</v>
      </c>
      <c r="P383" s="141">
        <f t="shared" si="25"/>
        <v>938</v>
      </c>
      <c r="Q383" s="142">
        <f t="shared" si="26"/>
        <v>1125.5999999999999</v>
      </c>
      <c r="R383" s="258"/>
      <c r="U383" s="116"/>
      <c r="V383" s="118">
        <v>938</v>
      </c>
      <c r="W383" s="250"/>
    </row>
    <row r="384" spans="1:23" ht="15" customHeight="1">
      <c r="A384" s="119" t="s">
        <v>50</v>
      </c>
      <c r="B384" s="120" t="s">
        <v>962</v>
      </c>
      <c r="C384" s="144">
        <v>1000</v>
      </c>
      <c r="D384" s="144">
        <v>70</v>
      </c>
      <c r="E384" s="121">
        <v>102</v>
      </c>
      <c r="F384" s="122" t="s">
        <v>1255</v>
      </c>
      <c r="G384" s="123" t="s">
        <v>1256</v>
      </c>
      <c r="H384" s="124" t="s">
        <v>337</v>
      </c>
      <c r="I384" s="125"/>
      <c r="J384" s="128" t="s">
        <v>132</v>
      </c>
      <c r="K384" s="129">
        <v>3</v>
      </c>
      <c r="L384" s="130">
        <f t="shared" si="27"/>
        <v>3</v>
      </c>
      <c r="M384" s="145" t="s">
        <v>149</v>
      </c>
      <c r="N384" s="135">
        <f t="shared" si="28"/>
        <v>14</v>
      </c>
      <c r="O384" s="138">
        <f t="shared" si="29"/>
        <v>42</v>
      </c>
      <c r="P384" s="141">
        <f t="shared" si="25"/>
        <v>974</v>
      </c>
      <c r="Q384" s="142">
        <f t="shared" si="26"/>
        <v>1168.8</v>
      </c>
      <c r="R384" s="258"/>
      <c r="U384" s="116"/>
      <c r="V384" s="118">
        <v>974</v>
      </c>
      <c r="W384" s="250"/>
    </row>
    <row r="385" spans="1:23" ht="15" customHeight="1">
      <c r="A385" s="119" t="s">
        <v>50</v>
      </c>
      <c r="B385" s="120" t="s">
        <v>962</v>
      </c>
      <c r="C385" s="144">
        <v>1000</v>
      </c>
      <c r="D385" s="144">
        <v>70</v>
      </c>
      <c r="E385" s="121">
        <v>108</v>
      </c>
      <c r="F385" s="122" t="s">
        <v>1257</v>
      </c>
      <c r="G385" s="123" t="s">
        <v>1258</v>
      </c>
      <c r="H385" s="124" t="s">
        <v>337</v>
      </c>
      <c r="I385" s="125" t="s">
        <v>132</v>
      </c>
      <c r="J385" s="128" t="s">
        <v>132</v>
      </c>
      <c r="K385" s="129">
        <v>3</v>
      </c>
      <c r="L385" s="130">
        <f t="shared" si="27"/>
        <v>3</v>
      </c>
      <c r="M385" s="145" t="s">
        <v>149</v>
      </c>
      <c r="N385" s="135">
        <f t="shared" si="28"/>
        <v>14</v>
      </c>
      <c r="O385" s="138">
        <f t="shared" si="29"/>
        <v>42</v>
      </c>
      <c r="P385" s="141">
        <f t="shared" si="25"/>
        <v>990.5</v>
      </c>
      <c r="Q385" s="142">
        <f t="shared" si="26"/>
        <v>1188.5999999999999</v>
      </c>
      <c r="R385" s="258"/>
      <c r="U385" s="116"/>
      <c r="V385" s="118">
        <v>990.5</v>
      </c>
      <c r="W385" s="250"/>
    </row>
    <row r="386" spans="1:23" ht="15" customHeight="1">
      <c r="A386" s="119" t="s">
        <v>50</v>
      </c>
      <c r="B386" s="120" t="s">
        <v>962</v>
      </c>
      <c r="C386" s="144">
        <v>1000</v>
      </c>
      <c r="D386" s="144">
        <v>70</v>
      </c>
      <c r="E386" s="121">
        <v>114</v>
      </c>
      <c r="F386" s="122" t="s">
        <v>1259</v>
      </c>
      <c r="G386" s="123" t="s">
        <v>1260</v>
      </c>
      <c r="H386" s="124" t="s">
        <v>337</v>
      </c>
      <c r="I386" s="125" t="s">
        <v>132</v>
      </c>
      <c r="J386" s="128" t="s">
        <v>132</v>
      </c>
      <c r="K386" s="129">
        <v>3</v>
      </c>
      <c r="L386" s="130">
        <f t="shared" si="27"/>
        <v>3</v>
      </c>
      <c r="M386" s="145" t="s">
        <v>149</v>
      </c>
      <c r="N386" s="135">
        <f t="shared" si="28"/>
        <v>14</v>
      </c>
      <c r="O386" s="138">
        <f t="shared" si="29"/>
        <v>42</v>
      </c>
      <c r="P386" s="141">
        <f t="shared" si="25"/>
        <v>1024</v>
      </c>
      <c r="Q386" s="142">
        <f t="shared" si="26"/>
        <v>1228.8</v>
      </c>
      <c r="R386" s="258"/>
      <c r="U386" s="116"/>
      <c r="V386" s="118">
        <v>1024</v>
      </c>
      <c r="W386" s="250"/>
    </row>
    <row r="387" spans="1:23" ht="15" customHeight="1">
      <c r="A387" s="119" t="s">
        <v>50</v>
      </c>
      <c r="B387" s="120" t="s">
        <v>962</v>
      </c>
      <c r="C387" s="144">
        <v>1000</v>
      </c>
      <c r="D387" s="144">
        <v>70</v>
      </c>
      <c r="E387" s="121">
        <v>133</v>
      </c>
      <c r="F387" s="122" t="s">
        <v>1261</v>
      </c>
      <c r="G387" s="123" t="s">
        <v>1262</v>
      </c>
      <c r="H387" s="124" t="s">
        <v>337</v>
      </c>
      <c r="I387" s="125" t="s">
        <v>132</v>
      </c>
      <c r="J387" s="128" t="s">
        <v>132</v>
      </c>
      <c r="K387" s="129">
        <v>3</v>
      </c>
      <c r="L387" s="130">
        <f t="shared" si="27"/>
        <v>3</v>
      </c>
      <c r="M387" s="145" t="s">
        <v>149</v>
      </c>
      <c r="N387" s="135">
        <f t="shared" si="28"/>
        <v>14</v>
      </c>
      <c r="O387" s="138">
        <f t="shared" si="29"/>
        <v>42</v>
      </c>
      <c r="P387" s="141">
        <f t="shared" si="25"/>
        <v>1068.5</v>
      </c>
      <c r="Q387" s="142">
        <f t="shared" si="26"/>
        <v>1282.2</v>
      </c>
      <c r="R387" s="258"/>
      <c r="U387" s="116"/>
      <c r="V387" s="118">
        <v>1068.5</v>
      </c>
      <c r="W387" s="250"/>
    </row>
    <row r="388" spans="1:23" ht="15" customHeight="1">
      <c r="A388" s="119" t="s">
        <v>50</v>
      </c>
      <c r="B388" s="120" t="s">
        <v>962</v>
      </c>
      <c r="C388" s="144">
        <v>1000</v>
      </c>
      <c r="D388" s="144">
        <v>70</v>
      </c>
      <c r="E388" s="121">
        <v>140</v>
      </c>
      <c r="F388" s="122" t="s">
        <v>1263</v>
      </c>
      <c r="G388" s="123" t="s">
        <v>1264</v>
      </c>
      <c r="H388" s="124" t="s">
        <v>337</v>
      </c>
      <c r="I388" s="125"/>
      <c r="J388" s="128" t="s">
        <v>132</v>
      </c>
      <c r="K388" s="129">
        <v>3</v>
      </c>
      <c r="L388" s="130">
        <f t="shared" si="27"/>
        <v>3</v>
      </c>
      <c r="M388" s="145" t="s">
        <v>149</v>
      </c>
      <c r="N388" s="135">
        <f t="shared" si="28"/>
        <v>14</v>
      </c>
      <c r="O388" s="138">
        <f t="shared" si="29"/>
        <v>42</v>
      </c>
      <c r="P388" s="141">
        <f t="shared" si="25"/>
        <v>1120</v>
      </c>
      <c r="Q388" s="142">
        <f t="shared" si="26"/>
        <v>1344</v>
      </c>
      <c r="R388" s="258"/>
      <c r="U388" s="116"/>
      <c r="V388" s="118">
        <v>1120</v>
      </c>
      <c r="W388" s="250"/>
    </row>
    <row r="389" spans="1:23" ht="15" customHeight="1">
      <c r="A389" s="119" t="s">
        <v>50</v>
      </c>
      <c r="B389" s="120" t="s">
        <v>962</v>
      </c>
      <c r="C389" s="144">
        <v>1000</v>
      </c>
      <c r="D389" s="144">
        <v>70</v>
      </c>
      <c r="E389" s="121">
        <v>159</v>
      </c>
      <c r="F389" s="122" t="s">
        <v>1265</v>
      </c>
      <c r="G389" s="123" t="s">
        <v>1266</v>
      </c>
      <c r="H389" s="124" t="s">
        <v>337</v>
      </c>
      <c r="I389" s="125" t="s">
        <v>132</v>
      </c>
      <c r="J389" s="128" t="s">
        <v>132</v>
      </c>
      <c r="K389" s="129">
        <v>3</v>
      </c>
      <c r="L389" s="130">
        <f t="shared" si="27"/>
        <v>3</v>
      </c>
      <c r="M389" s="145" t="s">
        <v>149</v>
      </c>
      <c r="N389" s="135">
        <f t="shared" si="28"/>
        <v>14</v>
      </c>
      <c r="O389" s="138">
        <f t="shared" si="29"/>
        <v>42</v>
      </c>
      <c r="P389" s="141">
        <f t="shared" si="25"/>
        <v>1184</v>
      </c>
      <c r="Q389" s="142">
        <f t="shared" si="26"/>
        <v>1420.8</v>
      </c>
      <c r="R389" s="258"/>
      <c r="U389" s="116"/>
      <c r="V389" s="118">
        <v>1184</v>
      </c>
      <c r="W389" s="250"/>
    </row>
    <row r="390" spans="1:23" ht="15" customHeight="1">
      <c r="A390" s="119" t="s">
        <v>50</v>
      </c>
      <c r="B390" s="120" t="s">
        <v>962</v>
      </c>
      <c r="C390" s="144">
        <v>1000</v>
      </c>
      <c r="D390" s="144">
        <v>70</v>
      </c>
      <c r="E390" s="121">
        <v>169</v>
      </c>
      <c r="F390" s="122" t="s">
        <v>1267</v>
      </c>
      <c r="G390" s="123" t="s">
        <v>1268</v>
      </c>
      <c r="H390" s="124" t="s">
        <v>337</v>
      </c>
      <c r="I390" s="125" t="s">
        <v>132</v>
      </c>
      <c r="J390" s="128" t="s">
        <v>132</v>
      </c>
      <c r="K390" s="129">
        <v>2</v>
      </c>
      <c r="L390" s="130">
        <f t="shared" si="27"/>
        <v>2</v>
      </c>
      <c r="M390" s="145" t="s">
        <v>149</v>
      </c>
      <c r="N390" s="135">
        <f t="shared" si="28"/>
        <v>20</v>
      </c>
      <c r="O390" s="138">
        <f t="shared" si="29"/>
        <v>40</v>
      </c>
      <c r="P390" s="141">
        <f t="shared" ref="P390:P452" si="30">ROUND(V390*(1-$Q$12),2)</f>
        <v>1234.5</v>
      </c>
      <c r="Q390" s="142">
        <f t="shared" ref="Q390:Q452" si="31">ROUND(P390*1.2,2)</f>
        <v>1481.4</v>
      </c>
      <c r="R390" s="258"/>
      <c r="U390" s="116"/>
      <c r="V390" s="118">
        <v>1234.5</v>
      </c>
      <c r="W390" s="250"/>
    </row>
    <row r="391" spans="1:23" ht="15" customHeight="1">
      <c r="A391" s="119" t="s">
        <v>50</v>
      </c>
      <c r="B391" s="120" t="s">
        <v>962</v>
      </c>
      <c r="C391" s="144">
        <v>1000</v>
      </c>
      <c r="D391" s="144">
        <v>70</v>
      </c>
      <c r="E391" s="121">
        <v>194</v>
      </c>
      <c r="F391" s="122" t="s">
        <v>1269</v>
      </c>
      <c r="G391" s="123" t="s">
        <v>1270</v>
      </c>
      <c r="H391" s="124" t="s">
        <v>337</v>
      </c>
      <c r="I391" s="125"/>
      <c r="J391" s="128" t="s">
        <v>132</v>
      </c>
      <c r="K391" s="129">
        <v>2</v>
      </c>
      <c r="L391" s="130">
        <f t="shared" si="27"/>
        <v>2</v>
      </c>
      <c r="M391" s="264" t="s">
        <v>149</v>
      </c>
      <c r="N391" s="135">
        <f t="shared" si="28"/>
        <v>20</v>
      </c>
      <c r="O391" s="138">
        <f t="shared" si="29"/>
        <v>40</v>
      </c>
      <c r="P391" s="265" t="s">
        <v>614</v>
      </c>
      <c r="Q391" s="142"/>
      <c r="R391" s="258"/>
      <c r="U391" s="116"/>
      <c r="V391" s="118">
        <v>1336.5</v>
      </c>
      <c r="W391" s="250"/>
    </row>
    <row r="392" spans="1:23" ht="15" customHeight="1">
      <c r="A392" s="119" t="s">
        <v>50</v>
      </c>
      <c r="B392" s="120" t="s">
        <v>962</v>
      </c>
      <c r="C392" s="144">
        <v>1000</v>
      </c>
      <c r="D392" s="144">
        <v>70</v>
      </c>
      <c r="E392" s="121">
        <v>205</v>
      </c>
      <c r="F392" s="122" t="s">
        <v>1271</v>
      </c>
      <c r="G392" s="123" t="s">
        <v>1272</v>
      </c>
      <c r="H392" s="124" t="s">
        <v>337</v>
      </c>
      <c r="I392" s="125"/>
      <c r="J392" s="128" t="s">
        <v>132</v>
      </c>
      <c r="K392" s="129">
        <v>2</v>
      </c>
      <c r="L392" s="130">
        <f t="shared" si="27"/>
        <v>2</v>
      </c>
      <c r="M392" s="264" t="s">
        <v>149</v>
      </c>
      <c r="N392" s="135">
        <f t="shared" si="28"/>
        <v>20</v>
      </c>
      <c r="O392" s="138">
        <f t="shared" si="29"/>
        <v>40</v>
      </c>
      <c r="P392" s="265" t="s">
        <v>614</v>
      </c>
      <c r="Q392" s="142"/>
      <c r="R392" s="258"/>
      <c r="U392" s="116"/>
      <c r="V392" s="118">
        <v>1418.5</v>
      </c>
      <c r="W392" s="250"/>
    </row>
    <row r="393" spans="1:23" ht="15" customHeight="1">
      <c r="A393" s="119" t="s">
        <v>50</v>
      </c>
      <c r="B393" s="120" t="s">
        <v>962</v>
      </c>
      <c r="C393" s="144">
        <v>1000</v>
      </c>
      <c r="D393" s="144">
        <v>70</v>
      </c>
      <c r="E393" s="121">
        <v>219</v>
      </c>
      <c r="F393" s="122" t="s">
        <v>1273</v>
      </c>
      <c r="G393" s="123" t="s">
        <v>1274</v>
      </c>
      <c r="H393" s="124" t="s">
        <v>337</v>
      </c>
      <c r="I393" s="125"/>
      <c r="J393" s="128" t="s">
        <v>132</v>
      </c>
      <c r="K393" s="129">
        <v>2</v>
      </c>
      <c r="L393" s="130">
        <f t="shared" si="27"/>
        <v>2</v>
      </c>
      <c r="M393" s="145" t="s">
        <v>149</v>
      </c>
      <c r="N393" s="135">
        <f t="shared" si="28"/>
        <v>20</v>
      </c>
      <c r="O393" s="138">
        <f t="shared" si="29"/>
        <v>40</v>
      </c>
      <c r="P393" s="141">
        <f t="shared" si="30"/>
        <v>1533</v>
      </c>
      <c r="Q393" s="142">
        <f t="shared" si="31"/>
        <v>1839.6</v>
      </c>
      <c r="R393" s="258"/>
      <c r="U393" s="116"/>
      <c r="V393" s="118">
        <v>1533</v>
      </c>
      <c r="W393" s="250"/>
    </row>
    <row r="394" spans="1:23" ht="15" customHeight="1">
      <c r="A394" s="119" t="s">
        <v>50</v>
      </c>
      <c r="B394" s="120" t="s">
        <v>962</v>
      </c>
      <c r="C394" s="144">
        <v>1000</v>
      </c>
      <c r="D394" s="144">
        <v>70</v>
      </c>
      <c r="E394" s="121">
        <v>245</v>
      </c>
      <c r="F394" s="122" t="s">
        <v>1275</v>
      </c>
      <c r="G394" s="123" t="s">
        <v>1276</v>
      </c>
      <c r="H394" s="124" t="s">
        <v>337</v>
      </c>
      <c r="I394" s="125"/>
      <c r="J394" s="128" t="s">
        <v>132</v>
      </c>
      <c r="K394" s="129">
        <v>2</v>
      </c>
      <c r="L394" s="130">
        <f t="shared" si="27"/>
        <v>2</v>
      </c>
      <c r="M394" s="145" t="s">
        <v>149</v>
      </c>
      <c r="N394" s="135">
        <f t="shared" si="28"/>
        <v>20</v>
      </c>
      <c r="O394" s="138">
        <f t="shared" si="29"/>
        <v>40</v>
      </c>
      <c r="P394" s="141">
        <f t="shared" si="30"/>
        <v>1731.5</v>
      </c>
      <c r="Q394" s="142">
        <f t="shared" si="31"/>
        <v>2077.8000000000002</v>
      </c>
      <c r="R394" s="258"/>
      <c r="U394" s="116"/>
      <c r="V394" s="118">
        <v>1731.5</v>
      </c>
      <c r="W394" s="250"/>
    </row>
    <row r="395" spans="1:23" ht="15" customHeight="1">
      <c r="A395" s="119" t="s">
        <v>50</v>
      </c>
      <c r="B395" s="120" t="s">
        <v>962</v>
      </c>
      <c r="C395" s="144">
        <v>1000</v>
      </c>
      <c r="D395" s="121">
        <v>80</v>
      </c>
      <c r="E395" s="121">
        <v>21</v>
      </c>
      <c r="F395" s="122" t="s">
        <v>1277</v>
      </c>
      <c r="G395" s="123" t="s">
        <v>1278</v>
      </c>
      <c r="H395" s="124" t="s">
        <v>337</v>
      </c>
      <c r="I395" s="125"/>
      <c r="J395" s="128" t="s">
        <v>132</v>
      </c>
      <c r="K395" s="129">
        <v>4</v>
      </c>
      <c r="L395" s="130">
        <f t="shared" si="27"/>
        <v>4</v>
      </c>
      <c r="M395" s="264" t="s">
        <v>149</v>
      </c>
      <c r="N395" s="135">
        <f t="shared" si="28"/>
        <v>10</v>
      </c>
      <c r="O395" s="138">
        <f t="shared" si="29"/>
        <v>40</v>
      </c>
      <c r="P395" s="265" t="s">
        <v>614</v>
      </c>
      <c r="Q395" s="142"/>
      <c r="R395" s="258"/>
      <c r="U395" s="116"/>
      <c r="V395" s="118">
        <v>653</v>
      </c>
      <c r="W395" s="250"/>
    </row>
    <row r="396" spans="1:23" ht="15" customHeight="1">
      <c r="A396" s="119" t="s">
        <v>50</v>
      </c>
      <c r="B396" s="120" t="s">
        <v>962</v>
      </c>
      <c r="C396" s="144">
        <v>1000</v>
      </c>
      <c r="D396" s="144">
        <v>80</v>
      </c>
      <c r="E396" s="121">
        <v>28</v>
      </c>
      <c r="F396" s="122" t="s">
        <v>1279</v>
      </c>
      <c r="G396" s="123" t="s">
        <v>1280</v>
      </c>
      <c r="H396" s="124" t="s">
        <v>337</v>
      </c>
      <c r="I396" s="125"/>
      <c r="J396" s="128" t="s">
        <v>132</v>
      </c>
      <c r="K396" s="129">
        <v>4</v>
      </c>
      <c r="L396" s="130">
        <f t="shared" si="27"/>
        <v>4</v>
      </c>
      <c r="M396" s="145" t="s">
        <v>149</v>
      </c>
      <c r="N396" s="135">
        <f t="shared" si="28"/>
        <v>10</v>
      </c>
      <c r="O396" s="138">
        <f t="shared" si="29"/>
        <v>40</v>
      </c>
      <c r="P396" s="141">
        <f t="shared" si="30"/>
        <v>661.5</v>
      </c>
      <c r="Q396" s="142">
        <f t="shared" si="31"/>
        <v>793.8</v>
      </c>
      <c r="R396" s="258"/>
      <c r="U396" s="116"/>
      <c r="V396" s="118">
        <v>661.5</v>
      </c>
      <c r="W396" s="250"/>
    </row>
    <row r="397" spans="1:23" ht="15" customHeight="1">
      <c r="A397" s="119" t="s">
        <v>50</v>
      </c>
      <c r="B397" s="120" t="s">
        <v>962</v>
      </c>
      <c r="C397" s="144">
        <v>1000</v>
      </c>
      <c r="D397" s="144">
        <v>80</v>
      </c>
      <c r="E397" s="121">
        <v>35</v>
      </c>
      <c r="F397" s="122" t="s">
        <v>1281</v>
      </c>
      <c r="G397" s="123" t="s">
        <v>1282</v>
      </c>
      <c r="H397" s="124" t="s">
        <v>337</v>
      </c>
      <c r="I397" s="125"/>
      <c r="J397" s="128" t="s">
        <v>132</v>
      </c>
      <c r="K397" s="129">
        <v>4</v>
      </c>
      <c r="L397" s="130">
        <f t="shared" si="27"/>
        <v>4</v>
      </c>
      <c r="M397" s="145" t="s">
        <v>149</v>
      </c>
      <c r="N397" s="135">
        <f t="shared" si="28"/>
        <v>10</v>
      </c>
      <c r="O397" s="138">
        <f t="shared" si="29"/>
        <v>40</v>
      </c>
      <c r="P397" s="141">
        <f t="shared" si="30"/>
        <v>765.5</v>
      </c>
      <c r="Q397" s="142">
        <f t="shared" si="31"/>
        <v>918.6</v>
      </c>
      <c r="R397" s="258"/>
      <c r="U397" s="116"/>
      <c r="V397" s="118">
        <v>765.5</v>
      </c>
      <c r="W397" s="250"/>
    </row>
    <row r="398" spans="1:23" ht="15" customHeight="1">
      <c r="A398" s="119" t="s">
        <v>50</v>
      </c>
      <c r="B398" s="120" t="s">
        <v>962</v>
      </c>
      <c r="C398" s="144">
        <v>1000</v>
      </c>
      <c r="D398" s="144">
        <v>80</v>
      </c>
      <c r="E398" s="121">
        <v>42</v>
      </c>
      <c r="F398" s="122" t="s">
        <v>1283</v>
      </c>
      <c r="G398" s="123" t="s">
        <v>1284</v>
      </c>
      <c r="H398" s="124" t="s">
        <v>337</v>
      </c>
      <c r="I398" s="125"/>
      <c r="J398" s="128" t="s">
        <v>132</v>
      </c>
      <c r="K398" s="129">
        <v>4</v>
      </c>
      <c r="L398" s="130">
        <f t="shared" si="27"/>
        <v>4</v>
      </c>
      <c r="M398" s="145" t="s">
        <v>149</v>
      </c>
      <c r="N398" s="135">
        <f t="shared" si="28"/>
        <v>10</v>
      </c>
      <c r="O398" s="138">
        <f t="shared" si="29"/>
        <v>40</v>
      </c>
      <c r="P398" s="141">
        <f t="shared" si="30"/>
        <v>863.5</v>
      </c>
      <c r="Q398" s="142">
        <f t="shared" si="31"/>
        <v>1036.2</v>
      </c>
      <c r="R398" s="258"/>
      <c r="U398" s="116"/>
      <c r="V398" s="118">
        <v>863.5</v>
      </c>
      <c r="W398" s="250"/>
    </row>
    <row r="399" spans="1:23" ht="15" customHeight="1">
      <c r="A399" s="119" t="s">
        <v>50</v>
      </c>
      <c r="B399" s="120" t="s">
        <v>962</v>
      </c>
      <c r="C399" s="144">
        <v>1000</v>
      </c>
      <c r="D399" s="144">
        <v>80</v>
      </c>
      <c r="E399" s="121">
        <v>45</v>
      </c>
      <c r="F399" s="122" t="s">
        <v>1285</v>
      </c>
      <c r="G399" s="123" t="s">
        <v>1286</v>
      </c>
      <c r="H399" s="124" t="s">
        <v>337</v>
      </c>
      <c r="I399" s="125"/>
      <c r="J399" s="128" t="s">
        <v>132</v>
      </c>
      <c r="K399" s="129">
        <v>4</v>
      </c>
      <c r="L399" s="130">
        <f t="shared" si="27"/>
        <v>4</v>
      </c>
      <c r="M399" s="145" t="s">
        <v>149</v>
      </c>
      <c r="N399" s="135">
        <f t="shared" si="28"/>
        <v>10</v>
      </c>
      <c r="O399" s="138">
        <f t="shared" si="29"/>
        <v>40</v>
      </c>
      <c r="P399" s="141">
        <f t="shared" si="30"/>
        <v>896.5</v>
      </c>
      <c r="Q399" s="142">
        <f t="shared" si="31"/>
        <v>1075.8</v>
      </c>
      <c r="R399" s="258"/>
      <c r="U399" s="116"/>
      <c r="V399" s="118">
        <v>896.5</v>
      </c>
      <c r="W399" s="250"/>
    </row>
    <row r="400" spans="1:23" ht="15" customHeight="1">
      <c r="A400" s="119" t="s">
        <v>50</v>
      </c>
      <c r="B400" s="120" t="s">
        <v>962</v>
      </c>
      <c r="C400" s="144">
        <v>1000</v>
      </c>
      <c r="D400" s="144">
        <v>80</v>
      </c>
      <c r="E400" s="121">
        <v>48</v>
      </c>
      <c r="F400" s="122" t="s">
        <v>1287</v>
      </c>
      <c r="G400" s="123" t="s">
        <v>1288</v>
      </c>
      <c r="H400" s="124" t="s">
        <v>337</v>
      </c>
      <c r="I400" s="125"/>
      <c r="J400" s="128" t="s">
        <v>132</v>
      </c>
      <c r="K400" s="129">
        <v>4</v>
      </c>
      <c r="L400" s="130">
        <f t="shared" si="27"/>
        <v>4</v>
      </c>
      <c r="M400" s="145" t="s">
        <v>149</v>
      </c>
      <c r="N400" s="135">
        <f t="shared" si="28"/>
        <v>10</v>
      </c>
      <c r="O400" s="138">
        <f t="shared" si="29"/>
        <v>40</v>
      </c>
      <c r="P400" s="141">
        <f t="shared" si="30"/>
        <v>929.5</v>
      </c>
      <c r="Q400" s="142">
        <f t="shared" si="31"/>
        <v>1115.4000000000001</v>
      </c>
      <c r="R400" s="258"/>
      <c r="U400" s="116"/>
      <c r="V400" s="118">
        <v>929.5</v>
      </c>
      <c r="W400" s="250"/>
    </row>
    <row r="401" spans="1:23" ht="15" customHeight="1">
      <c r="A401" s="119" t="s">
        <v>50</v>
      </c>
      <c r="B401" s="120" t="s">
        <v>962</v>
      </c>
      <c r="C401" s="144">
        <v>1000</v>
      </c>
      <c r="D401" s="144">
        <v>80</v>
      </c>
      <c r="E401" s="121">
        <v>57</v>
      </c>
      <c r="F401" s="122" t="s">
        <v>1289</v>
      </c>
      <c r="G401" s="123" t="s">
        <v>1290</v>
      </c>
      <c r="H401" s="124" t="s">
        <v>337</v>
      </c>
      <c r="I401" s="125" t="s">
        <v>132</v>
      </c>
      <c r="J401" s="128" t="s">
        <v>132</v>
      </c>
      <c r="K401" s="129">
        <v>4</v>
      </c>
      <c r="L401" s="130">
        <f t="shared" ref="L401:L464" si="32">K401</f>
        <v>4</v>
      </c>
      <c r="M401" s="145" t="s">
        <v>149</v>
      </c>
      <c r="N401" s="135">
        <f t="shared" ref="N401:N464" si="33">IF(M401="A",1,IF(M401="B",ROUNDUP(10/L401,0),ROUNDUP(40/L401,0)))</f>
        <v>10</v>
      </c>
      <c r="O401" s="138">
        <f t="shared" ref="O401:O464" si="34">N401*L401</f>
        <v>40</v>
      </c>
      <c r="P401" s="141">
        <f t="shared" si="30"/>
        <v>987.5</v>
      </c>
      <c r="Q401" s="142">
        <f t="shared" si="31"/>
        <v>1185</v>
      </c>
      <c r="R401" s="258"/>
      <c r="U401" s="116"/>
      <c r="V401" s="118">
        <v>987.5</v>
      </c>
      <c r="W401" s="250"/>
    </row>
    <row r="402" spans="1:23" ht="15" customHeight="1">
      <c r="A402" s="119" t="s">
        <v>50</v>
      </c>
      <c r="B402" s="120" t="s">
        <v>962</v>
      </c>
      <c r="C402" s="144">
        <v>1000</v>
      </c>
      <c r="D402" s="144">
        <v>80</v>
      </c>
      <c r="E402" s="121">
        <v>60</v>
      </c>
      <c r="F402" s="122" t="s">
        <v>1291</v>
      </c>
      <c r="G402" s="123" t="s">
        <v>1292</v>
      </c>
      <c r="H402" s="124" t="s">
        <v>337</v>
      </c>
      <c r="I402" s="125" t="s">
        <v>132</v>
      </c>
      <c r="J402" s="128" t="s">
        <v>132</v>
      </c>
      <c r="K402" s="129">
        <v>4</v>
      </c>
      <c r="L402" s="130">
        <f t="shared" si="32"/>
        <v>4</v>
      </c>
      <c r="M402" s="145" t="s">
        <v>149</v>
      </c>
      <c r="N402" s="135">
        <f t="shared" si="33"/>
        <v>10</v>
      </c>
      <c r="O402" s="138">
        <f t="shared" si="34"/>
        <v>40</v>
      </c>
      <c r="P402" s="141">
        <f t="shared" si="30"/>
        <v>1000</v>
      </c>
      <c r="Q402" s="142">
        <f t="shared" si="31"/>
        <v>1200</v>
      </c>
      <c r="R402" s="258"/>
      <c r="U402" s="116"/>
      <c r="V402" s="118">
        <v>1000</v>
      </c>
      <c r="W402" s="250"/>
    </row>
    <row r="403" spans="1:23" ht="15" customHeight="1">
      <c r="A403" s="119" t="s">
        <v>50</v>
      </c>
      <c r="B403" s="120" t="s">
        <v>962</v>
      </c>
      <c r="C403" s="144">
        <v>1000</v>
      </c>
      <c r="D403" s="144">
        <v>80</v>
      </c>
      <c r="E403" s="121">
        <v>70</v>
      </c>
      <c r="F403" s="122" t="s">
        <v>1293</v>
      </c>
      <c r="G403" s="123" t="s">
        <v>1294</v>
      </c>
      <c r="H403" s="124" t="s">
        <v>337</v>
      </c>
      <c r="I403" s="125" t="s">
        <v>132</v>
      </c>
      <c r="J403" s="128" t="s">
        <v>132</v>
      </c>
      <c r="K403" s="129">
        <v>4</v>
      </c>
      <c r="L403" s="130">
        <f t="shared" si="32"/>
        <v>4</v>
      </c>
      <c r="M403" s="264" t="s">
        <v>149</v>
      </c>
      <c r="N403" s="135">
        <f t="shared" si="33"/>
        <v>10</v>
      </c>
      <c r="O403" s="138">
        <f t="shared" si="34"/>
        <v>40</v>
      </c>
      <c r="P403" s="265" t="s">
        <v>614</v>
      </c>
      <c r="Q403" s="142"/>
      <c r="R403" s="258"/>
      <c r="U403" s="116"/>
      <c r="V403" s="118">
        <v>1036.5</v>
      </c>
      <c r="W403" s="250"/>
    </row>
    <row r="404" spans="1:23" ht="15" customHeight="1">
      <c r="A404" s="119" t="s">
        <v>50</v>
      </c>
      <c r="B404" s="120" t="s">
        <v>962</v>
      </c>
      <c r="C404" s="144">
        <v>1000</v>
      </c>
      <c r="D404" s="144">
        <v>80</v>
      </c>
      <c r="E404" s="121">
        <v>76</v>
      </c>
      <c r="F404" s="122" t="s">
        <v>1295</v>
      </c>
      <c r="G404" s="123" t="s">
        <v>1296</v>
      </c>
      <c r="H404" s="124" t="s">
        <v>337</v>
      </c>
      <c r="I404" s="125" t="s">
        <v>132</v>
      </c>
      <c r="J404" s="128" t="s">
        <v>132</v>
      </c>
      <c r="K404" s="129">
        <v>3</v>
      </c>
      <c r="L404" s="130">
        <f t="shared" si="32"/>
        <v>3</v>
      </c>
      <c r="M404" s="145" t="s">
        <v>149</v>
      </c>
      <c r="N404" s="135">
        <f t="shared" si="33"/>
        <v>14</v>
      </c>
      <c r="O404" s="138">
        <f t="shared" si="34"/>
        <v>42</v>
      </c>
      <c r="P404" s="141">
        <f t="shared" si="30"/>
        <v>1056</v>
      </c>
      <c r="Q404" s="142">
        <f t="shared" si="31"/>
        <v>1267.2</v>
      </c>
      <c r="R404" s="258"/>
      <c r="U404" s="116"/>
      <c r="V404" s="118">
        <v>1056</v>
      </c>
      <c r="W404" s="250"/>
    </row>
    <row r="405" spans="1:23" ht="15" customHeight="1">
      <c r="A405" s="119" t="s">
        <v>50</v>
      </c>
      <c r="B405" s="120" t="s">
        <v>962</v>
      </c>
      <c r="C405" s="144">
        <v>1000</v>
      </c>
      <c r="D405" s="144">
        <v>80</v>
      </c>
      <c r="E405" s="121">
        <v>83</v>
      </c>
      <c r="F405" s="122" t="s">
        <v>1297</v>
      </c>
      <c r="G405" s="123" t="s">
        <v>1298</v>
      </c>
      <c r="H405" s="124" t="s">
        <v>337</v>
      </c>
      <c r="I405" s="125"/>
      <c r="J405" s="128" t="s">
        <v>132</v>
      </c>
      <c r="K405" s="129">
        <v>3</v>
      </c>
      <c r="L405" s="130">
        <f t="shared" si="32"/>
        <v>3</v>
      </c>
      <c r="M405" s="264" t="s">
        <v>149</v>
      </c>
      <c r="N405" s="135">
        <f t="shared" si="33"/>
        <v>14</v>
      </c>
      <c r="O405" s="138">
        <f t="shared" si="34"/>
        <v>42</v>
      </c>
      <c r="P405" s="265" t="s">
        <v>614</v>
      </c>
      <c r="Q405" s="142"/>
      <c r="R405" s="258"/>
      <c r="U405" s="116"/>
      <c r="V405" s="118">
        <v>1065</v>
      </c>
      <c r="W405" s="250"/>
    </row>
    <row r="406" spans="1:23" ht="15" customHeight="1">
      <c r="A406" s="119" t="s">
        <v>50</v>
      </c>
      <c r="B406" s="120" t="s">
        <v>962</v>
      </c>
      <c r="C406" s="144">
        <v>1000</v>
      </c>
      <c r="D406" s="144">
        <v>80</v>
      </c>
      <c r="E406" s="121">
        <v>89</v>
      </c>
      <c r="F406" s="122" t="s">
        <v>1299</v>
      </c>
      <c r="G406" s="123" t="s">
        <v>1300</v>
      </c>
      <c r="H406" s="124" t="s">
        <v>337</v>
      </c>
      <c r="I406" s="125" t="s">
        <v>132</v>
      </c>
      <c r="J406" s="128" t="s">
        <v>132</v>
      </c>
      <c r="K406" s="129">
        <v>3</v>
      </c>
      <c r="L406" s="130">
        <f t="shared" si="32"/>
        <v>3</v>
      </c>
      <c r="M406" s="145" t="s">
        <v>149</v>
      </c>
      <c r="N406" s="135">
        <f t="shared" si="33"/>
        <v>14</v>
      </c>
      <c r="O406" s="138">
        <f t="shared" si="34"/>
        <v>42</v>
      </c>
      <c r="P406" s="141">
        <f t="shared" si="30"/>
        <v>1076.5</v>
      </c>
      <c r="Q406" s="142">
        <f t="shared" si="31"/>
        <v>1291.8</v>
      </c>
      <c r="R406" s="258"/>
      <c r="U406" s="116"/>
      <c r="V406" s="118">
        <v>1076.5</v>
      </c>
      <c r="W406" s="250"/>
    </row>
    <row r="407" spans="1:23" ht="15" customHeight="1">
      <c r="A407" s="119" t="s">
        <v>50</v>
      </c>
      <c r="B407" s="120" t="s">
        <v>962</v>
      </c>
      <c r="C407" s="144">
        <v>1000</v>
      </c>
      <c r="D407" s="144">
        <v>80</v>
      </c>
      <c r="E407" s="121">
        <v>102</v>
      </c>
      <c r="F407" s="122" t="s">
        <v>1301</v>
      </c>
      <c r="G407" s="123" t="s">
        <v>1302</v>
      </c>
      <c r="H407" s="124" t="s">
        <v>337</v>
      </c>
      <c r="I407" s="125"/>
      <c r="J407" s="128" t="s">
        <v>132</v>
      </c>
      <c r="K407" s="129">
        <v>3</v>
      </c>
      <c r="L407" s="130">
        <f t="shared" si="32"/>
        <v>3</v>
      </c>
      <c r="M407" s="264" t="s">
        <v>149</v>
      </c>
      <c r="N407" s="135">
        <f t="shared" si="33"/>
        <v>14</v>
      </c>
      <c r="O407" s="138">
        <f t="shared" si="34"/>
        <v>42</v>
      </c>
      <c r="P407" s="265" t="s">
        <v>614</v>
      </c>
      <c r="Q407" s="142"/>
      <c r="R407" s="258"/>
      <c r="U407" s="116"/>
      <c r="V407" s="118">
        <v>1090.5</v>
      </c>
      <c r="W407" s="250"/>
    </row>
    <row r="408" spans="1:23" ht="15" customHeight="1">
      <c r="A408" s="119" t="s">
        <v>50</v>
      </c>
      <c r="B408" s="120" t="s">
        <v>962</v>
      </c>
      <c r="C408" s="144">
        <v>1000</v>
      </c>
      <c r="D408" s="144">
        <v>80</v>
      </c>
      <c r="E408" s="121">
        <v>108</v>
      </c>
      <c r="F408" s="122" t="s">
        <v>1303</v>
      </c>
      <c r="G408" s="123" t="s">
        <v>1304</v>
      </c>
      <c r="H408" s="124" t="s">
        <v>337</v>
      </c>
      <c r="I408" s="125" t="s">
        <v>132</v>
      </c>
      <c r="J408" s="128" t="s">
        <v>132</v>
      </c>
      <c r="K408" s="129">
        <v>3</v>
      </c>
      <c r="L408" s="130">
        <f t="shared" si="32"/>
        <v>3</v>
      </c>
      <c r="M408" s="145" t="s">
        <v>149</v>
      </c>
      <c r="N408" s="135">
        <f t="shared" si="33"/>
        <v>14</v>
      </c>
      <c r="O408" s="138">
        <f t="shared" si="34"/>
        <v>42</v>
      </c>
      <c r="P408" s="141">
        <f t="shared" si="30"/>
        <v>1124.5</v>
      </c>
      <c r="Q408" s="142">
        <f t="shared" si="31"/>
        <v>1349.4</v>
      </c>
      <c r="R408" s="258"/>
      <c r="U408" s="116"/>
      <c r="V408" s="118">
        <v>1124.5</v>
      </c>
      <c r="W408" s="250"/>
    </row>
    <row r="409" spans="1:23" ht="15" customHeight="1">
      <c r="A409" s="119" t="s">
        <v>50</v>
      </c>
      <c r="B409" s="120" t="s">
        <v>962</v>
      </c>
      <c r="C409" s="144">
        <v>1000</v>
      </c>
      <c r="D409" s="144">
        <v>80</v>
      </c>
      <c r="E409" s="121">
        <v>114</v>
      </c>
      <c r="F409" s="122" t="s">
        <v>1305</v>
      </c>
      <c r="G409" s="123" t="s">
        <v>1306</v>
      </c>
      <c r="H409" s="124" t="s">
        <v>337</v>
      </c>
      <c r="I409" s="125" t="s">
        <v>132</v>
      </c>
      <c r="J409" s="128" t="s">
        <v>132</v>
      </c>
      <c r="K409" s="129">
        <v>3</v>
      </c>
      <c r="L409" s="130">
        <f t="shared" si="32"/>
        <v>3</v>
      </c>
      <c r="M409" s="145" t="s">
        <v>149</v>
      </c>
      <c r="N409" s="135">
        <f t="shared" si="33"/>
        <v>14</v>
      </c>
      <c r="O409" s="138">
        <f t="shared" si="34"/>
        <v>42</v>
      </c>
      <c r="P409" s="141">
        <f t="shared" si="30"/>
        <v>1158</v>
      </c>
      <c r="Q409" s="142">
        <f t="shared" si="31"/>
        <v>1389.6</v>
      </c>
      <c r="R409" s="258"/>
      <c r="U409" s="116"/>
      <c r="V409" s="118">
        <v>1158</v>
      </c>
      <c r="W409" s="250"/>
    </row>
    <row r="410" spans="1:23" ht="15" customHeight="1">
      <c r="A410" s="119" t="s">
        <v>50</v>
      </c>
      <c r="B410" s="120" t="s">
        <v>962</v>
      </c>
      <c r="C410" s="144">
        <v>1000</v>
      </c>
      <c r="D410" s="144">
        <v>80</v>
      </c>
      <c r="E410" s="121">
        <v>133</v>
      </c>
      <c r="F410" s="122" t="s">
        <v>1307</v>
      </c>
      <c r="G410" s="123" t="s">
        <v>1308</v>
      </c>
      <c r="H410" s="124" t="s">
        <v>337</v>
      </c>
      <c r="I410" s="125" t="s">
        <v>132</v>
      </c>
      <c r="J410" s="128" t="s">
        <v>132</v>
      </c>
      <c r="K410" s="129">
        <v>3</v>
      </c>
      <c r="L410" s="130">
        <f t="shared" si="32"/>
        <v>3</v>
      </c>
      <c r="M410" s="145" t="s">
        <v>149</v>
      </c>
      <c r="N410" s="135">
        <f t="shared" si="33"/>
        <v>14</v>
      </c>
      <c r="O410" s="138">
        <f t="shared" si="34"/>
        <v>42</v>
      </c>
      <c r="P410" s="141">
        <f t="shared" si="30"/>
        <v>1202.5</v>
      </c>
      <c r="Q410" s="142">
        <f t="shared" si="31"/>
        <v>1443</v>
      </c>
      <c r="R410" s="258"/>
      <c r="U410" s="116"/>
      <c r="V410" s="118">
        <v>1202.5</v>
      </c>
      <c r="W410" s="250"/>
    </row>
    <row r="411" spans="1:23" ht="15" customHeight="1">
      <c r="A411" s="119" t="s">
        <v>50</v>
      </c>
      <c r="B411" s="120" t="s">
        <v>962</v>
      </c>
      <c r="C411" s="144">
        <v>1000</v>
      </c>
      <c r="D411" s="144">
        <v>80</v>
      </c>
      <c r="E411" s="121">
        <v>140</v>
      </c>
      <c r="F411" s="122" t="s">
        <v>1309</v>
      </c>
      <c r="G411" s="123" t="s">
        <v>1310</v>
      </c>
      <c r="H411" s="124" t="s">
        <v>337</v>
      </c>
      <c r="I411" s="125"/>
      <c r="J411" s="128" t="s">
        <v>132</v>
      </c>
      <c r="K411" s="129">
        <v>3</v>
      </c>
      <c r="L411" s="130">
        <f t="shared" si="32"/>
        <v>3</v>
      </c>
      <c r="M411" s="145" t="s">
        <v>149</v>
      </c>
      <c r="N411" s="135">
        <f t="shared" si="33"/>
        <v>14</v>
      </c>
      <c r="O411" s="138">
        <f t="shared" si="34"/>
        <v>42</v>
      </c>
      <c r="P411" s="141">
        <f t="shared" si="30"/>
        <v>1255.5</v>
      </c>
      <c r="Q411" s="142">
        <f t="shared" si="31"/>
        <v>1506.6</v>
      </c>
      <c r="R411" s="258"/>
      <c r="U411" s="116"/>
      <c r="V411" s="118">
        <v>1255.5</v>
      </c>
      <c r="W411" s="250"/>
    </row>
    <row r="412" spans="1:23" ht="15" customHeight="1">
      <c r="A412" s="119" t="s">
        <v>50</v>
      </c>
      <c r="B412" s="120" t="s">
        <v>962</v>
      </c>
      <c r="C412" s="144">
        <v>1000</v>
      </c>
      <c r="D412" s="144">
        <v>80</v>
      </c>
      <c r="E412" s="121">
        <v>159</v>
      </c>
      <c r="F412" s="122" t="s">
        <v>1311</v>
      </c>
      <c r="G412" s="123" t="s">
        <v>1312</v>
      </c>
      <c r="H412" s="124" t="s">
        <v>337</v>
      </c>
      <c r="I412" s="125" t="s">
        <v>132</v>
      </c>
      <c r="J412" s="128" t="s">
        <v>132</v>
      </c>
      <c r="K412" s="129">
        <v>2</v>
      </c>
      <c r="L412" s="130">
        <f t="shared" si="32"/>
        <v>2</v>
      </c>
      <c r="M412" s="145" t="s">
        <v>149</v>
      </c>
      <c r="N412" s="135">
        <f t="shared" si="33"/>
        <v>20</v>
      </c>
      <c r="O412" s="138">
        <f t="shared" si="34"/>
        <v>40</v>
      </c>
      <c r="P412" s="141">
        <f t="shared" si="30"/>
        <v>1319</v>
      </c>
      <c r="Q412" s="142">
        <f t="shared" si="31"/>
        <v>1582.8</v>
      </c>
      <c r="R412" s="258"/>
      <c r="U412" s="116"/>
      <c r="V412" s="118">
        <v>1319</v>
      </c>
      <c r="W412" s="250"/>
    </row>
    <row r="413" spans="1:23" ht="15" customHeight="1">
      <c r="A413" s="119" t="s">
        <v>50</v>
      </c>
      <c r="B413" s="120" t="s">
        <v>962</v>
      </c>
      <c r="C413" s="144">
        <v>1000</v>
      </c>
      <c r="D413" s="144">
        <v>80</v>
      </c>
      <c r="E413" s="121">
        <v>169</v>
      </c>
      <c r="F413" s="122" t="s">
        <v>1313</v>
      </c>
      <c r="G413" s="123" t="s">
        <v>1314</v>
      </c>
      <c r="H413" s="124" t="s">
        <v>337</v>
      </c>
      <c r="I413" s="125" t="s">
        <v>132</v>
      </c>
      <c r="J413" s="128" t="s">
        <v>132</v>
      </c>
      <c r="K413" s="129">
        <v>2</v>
      </c>
      <c r="L413" s="130">
        <f t="shared" si="32"/>
        <v>2</v>
      </c>
      <c r="M413" s="145" t="s">
        <v>149</v>
      </c>
      <c r="N413" s="135">
        <f t="shared" si="33"/>
        <v>20</v>
      </c>
      <c r="O413" s="138">
        <f t="shared" si="34"/>
        <v>40</v>
      </c>
      <c r="P413" s="141">
        <f t="shared" si="30"/>
        <v>1371.5</v>
      </c>
      <c r="Q413" s="142">
        <f t="shared" si="31"/>
        <v>1645.8</v>
      </c>
      <c r="R413" s="258"/>
      <c r="U413" s="116"/>
      <c r="V413" s="118">
        <v>1371.5</v>
      </c>
      <c r="W413" s="250"/>
    </row>
    <row r="414" spans="1:23" ht="15" customHeight="1">
      <c r="A414" s="119" t="s">
        <v>50</v>
      </c>
      <c r="B414" s="120" t="s">
        <v>962</v>
      </c>
      <c r="C414" s="144">
        <v>1000</v>
      </c>
      <c r="D414" s="144">
        <v>80</v>
      </c>
      <c r="E414" s="121">
        <v>194</v>
      </c>
      <c r="F414" s="122" t="s">
        <v>1315</v>
      </c>
      <c r="G414" s="123" t="s">
        <v>1316</v>
      </c>
      <c r="H414" s="124" t="s">
        <v>337</v>
      </c>
      <c r="I414" s="125"/>
      <c r="J414" s="128" t="s">
        <v>132</v>
      </c>
      <c r="K414" s="129">
        <v>2</v>
      </c>
      <c r="L414" s="130">
        <f t="shared" si="32"/>
        <v>2</v>
      </c>
      <c r="M414" s="264" t="s">
        <v>149</v>
      </c>
      <c r="N414" s="135">
        <f t="shared" si="33"/>
        <v>20</v>
      </c>
      <c r="O414" s="138">
        <f t="shared" si="34"/>
        <v>40</v>
      </c>
      <c r="P414" s="265" t="s">
        <v>614</v>
      </c>
      <c r="Q414" s="142"/>
      <c r="R414" s="258"/>
      <c r="U414" s="116"/>
      <c r="V414" s="118">
        <v>1483</v>
      </c>
      <c r="W414" s="250"/>
    </row>
    <row r="415" spans="1:23" ht="15" customHeight="1">
      <c r="A415" s="119" t="s">
        <v>50</v>
      </c>
      <c r="B415" s="120" t="s">
        <v>962</v>
      </c>
      <c r="C415" s="144">
        <v>1000</v>
      </c>
      <c r="D415" s="144">
        <v>80</v>
      </c>
      <c r="E415" s="121">
        <v>205</v>
      </c>
      <c r="F415" s="122" t="s">
        <v>1317</v>
      </c>
      <c r="G415" s="123" t="s">
        <v>1318</v>
      </c>
      <c r="H415" s="124" t="s">
        <v>337</v>
      </c>
      <c r="I415" s="125"/>
      <c r="J415" s="128" t="s">
        <v>132</v>
      </c>
      <c r="K415" s="129">
        <v>2</v>
      </c>
      <c r="L415" s="130">
        <f t="shared" si="32"/>
        <v>2</v>
      </c>
      <c r="M415" s="264" t="s">
        <v>149</v>
      </c>
      <c r="N415" s="135">
        <f t="shared" si="33"/>
        <v>20</v>
      </c>
      <c r="O415" s="138">
        <f t="shared" si="34"/>
        <v>40</v>
      </c>
      <c r="P415" s="265" t="s">
        <v>614</v>
      </c>
      <c r="Q415" s="142"/>
      <c r="R415" s="258"/>
      <c r="U415" s="116"/>
      <c r="V415" s="118">
        <v>1596</v>
      </c>
      <c r="W415" s="250"/>
    </row>
    <row r="416" spans="1:23" ht="15" customHeight="1">
      <c r="A416" s="119" t="s">
        <v>50</v>
      </c>
      <c r="B416" s="120" t="s">
        <v>962</v>
      </c>
      <c r="C416" s="144">
        <v>1000</v>
      </c>
      <c r="D416" s="144">
        <v>80</v>
      </c>
      <c r="E416" s="121">
        <v>219</v>
      </c>
      <c r="F416" s="122" t="s">
        <v>1319</v>
      </c>
      <c r="G416" s="123" t="s">
        <v>1320</v>
      </c>
      <c r="H416" s="124" t="s">
        <v>337</v>
      </c>
      <c r="I416" s="125"/>
      <c r="J416" s="128" t="s">
        <v>132</v>
      </c>
      <c r="K416" s="129">
        <v>2</v>
      </c>
      <c r="L416" s="130">
        <f t="shared" si="32"/>
        <v>2</v>
      </c>
      <c r="M416" s="145" t="s">
        <v>149</v>
      </c>
      <c r="N416" s="135">
        <f t="shared" si="33"/>
        <v>20</v>
      </c>
      <c r="O416" s="138">
        <f t="shared" si="34"/>
        <v>40</v>
      </c>
      <c r="P416" s="141">
        <f t="shared" si="30"/>
        <v>1716</v>
      </c>
      <c r="Q416" s="142">
        <f t="shared" si="31"/>
        <v>2059.1999999999998</v>
      </c>
      <c r="R416" s="258"/>
      <c r="U416" s="116"/>
      <c r="V416" s="118">
        <v>1716</v>
      </c>
      <c r="W416" s="250"/>
    </row>
    <row r="417" spans="1:23" ht="15" customHeight="1">
      <c r="A417" s="119" t="s">
        <v>50</v>
      </c>
      <c r="B417" s="120" t="s">
        <v>962</v>
      </c>
      <c r="C417" s="144">
        <v>1000</v>
      </c>
      <c r="D417" s="144">
        <v>80</v>
      </c>
      <c r="E417" s="121">
        <v>245</v>
      </c>
      <c r="F417" s="266" t="s">
        <v>388</v>
      </c>
      <c r="G417" s="123" t="s">
        <v>1321</v>
      </c>
      <c r="H417" s="124" t="s">
        <v>337</v>
      </c>
      <c r="I417" s="125"/>
      <c r="J417" s="128" t="s">
        <v>132</v>
      </c>
      <c r="K417" s="129">
        <v>2</v>
      </c>
      <c r="L417" s="130">
        <f t="shared" si="32"/>
        <v>2</v>
      </c>
      <c r="M417" s="264" t="s">
        <v>149</v>
      </c>
      <c r="N417" s="135">
        <f t="shared" si="33"/>
        <v>20</v>
      </c>
      <c r="O417" s="138">
        <f t="shared" si="34"/>
        <v>40</v>
      </c>
      <c r="P417" s="265" t="s">
        <v>614</v>
      </c>
      <c r="Q417" s="142"/>
      <c r="R417" s="258"/>
      <c r="U417" s="116"/>
      <c r="V417" s="118">
        <v>1936.5</v>
      </c>
      <c r="W417" s="250"/>
    </row>
    <row r="418" spans="1:23" ht="15" customHeight="1">
      <c r="A418" s="119" t="s">
        <v>50</v>
      </c>
      <c r="B418" s="120" t="s">
        <v>962</v>
      </c>
      <c r="C418" s="144">
        <v>1000</v>
      </c>
      <c r="D418" s="121">
        <v>90</v>
      </c>
      <c r="E418" s="121">
        <v>35</v>
      </c>
      <c r="F418" s="122" t="s">
        <v>1322</v>
      </c>
      <c r="G418" s="123" t="s">
        <v>1323</v>
      </c>
      <c r="H418" s="124" t="s">
        <v>337</v>
      </c>
      <c r="I418" s="125"/>
      <c r="J418" s="128" t="s">
        <v>132</v>
      </c>
      <c r="K418" s="129">
        <v>4</v>
      </c>
      <c r="L418" s="130">
        <f t="shared" si="32"/>
        <v>4</v>
      </c>
      <c r="M418" s="264" t="s">
        <v>149</v>
      </c>
      <c r="N418" s="135">
        <f t="shared" si="33"/>
        <v>10</v>
      </c>
      <c r="O418" s="138">
        <f t="shared" si="34"/>
        <v>40</v>
      </c>
      <c r="P418" s="265" t="s">
        <v>614</v>
      </c>
      <c r="Q418" s="142"/>
      <c r="R418" s="258"/>
      <c r="U418" s="116"/>
      <c r="V418" s="118">
        <v>918</v>
      </c>
      <c r="W418" s="250"/>
    </row>
    <row r="419" spans="1:23" ht="15" customHeight="1">
      <c r="A419" s="119" t="s">
        <v>50</v>
      </c>
      <c r="B419" s="120" t="s">
        <v>962</v>
      </c>
      <c r="C419" s="144">
        <v>1000</v>
      </c>
      <c r="D419" s="144">
        <v>90</v>
      </c>
      <c r="E419" s="121">
        <v>42</v>
      </c>
      <c r="F419" s="122" t="s">
        <v>1324</v>
      </c>
      <c r="G419" s="123" t="s">
        <v>1325</v>
      </c>
      <c r="H419" s="124" t="s">
        <v>337</v>
      </c>
      <c r="I419" s="125"/>
      <c r="J419" s="128" t="s">
        <v>132</v>
      </c>
      <c r="K419" s="129">
        <v>4</v>
      </c>
      <c r="L419" s="130">
        <f t="shared" si="32"/>
        <v>4</v>
      </c>
      <c r="M419" s="264" t="s">
        <v>149</v>
      </c>
      <c r="N419" s="135">
        <f t="shared" si="33"/>
        <v>10</v>
      </c>
      <c r="O419" s="138">
        <f t="shared" si="34"/>
        <v>40</v>
      </c>
      <c r="P419" s="265" t="s">
        <v>614</v>
      </c>
      <c r="Q419" s="142"/>
      <c r="R419" s="258"/>
      <c r="U419" s="116"/>
      <c r="V419" s="118">
        <v>991.5</v>
      </c>
      <c r="W419" s="250"/>
    </row>
    <row r="420" spans="1:23" ht="15" customHeight="1">
      <c r="A420" s="119" t="s">
        <v>50</v>
      </c>
      <c r="B420" s="120" t="s">
        <v>962</v>
      </c>
      <c r="C420" s="144">
        <v>1000</v>
      </c>
      <c r="D420" s="144">
        <v>90</v>
      </c>
      <c r="E420" s="121">
        <v>48</v>
      </c>
      <c r="F420" s="122" t="s">
        <v>1326</v>
      </c>
      <c r="G420" s="123" t="s">
        <v>1327</v>
      </c>
      <c r="H420" s="124" t="s">
        <v>337</v>
      </c>
      <c r="I420" s="125"/>
      <c r="J420" s="128" t="s">
        <v>132</v>
      </c>
      <c r="K420" s="129">
        <v>4</v>
      </c>
      <c r="L420" s="130">
        <f t="shared" si="32"/>
        <v>4</v>
      </c>
      <c r="M420" s="264" t="s">
        <v>149</v>
      </c>
      <c r="N420" s="135">
        <f t="shared" si="33"/>
        <v>10</v>
      </c>
      <c r="O420" s="138">
        <f t="shared" si="34"/>
        <v>40</v>
      </c>
      <c r="P420" s="265" t="s">
        <v>614</v>
      </c>
      <c r="Q420" s="142"/>
      <c r="R420" s="258"/>
      <c r="U420" s="116"/>
      <c r="V420" s="118">
        <v>1067.5</v>
      </c>
      <c r="W420" s="250"/>
    </row>
    <row r="421" spans="1:23" ht="15" customHeight="1">
      <c r="A421" s="119" t="s">
        <v>50</v>
      </c>
      <c r="B421" s="120" t="s">
        <v>962</v>
      </c>
      <c r="C421" s="144">
        <v>1000</v>
      </c>
      <c r="D421" s="144">
        <v>90</v>
      </c>
      <c r="E421" s="121">
        <v>57</v>
      </c>
      <c r="F421" s="122" t="s">
        <v>1328</v>
      </c>
      <c r="G421" s="123" t="s">
        <v>1329</v>
      </c>
      <c r="H421" s="124" t="s">
        <v>337</v>
      </c>
      <c r="I421" s="125"/>
      <c r="J421" s="128" t="s">
        <v>132</v>
      </c>
      <c r="K421" s="129">
        <v>3</v>
      </c>
      <c r="L421" s="130">
        <f t="shared" si="32"/>
        <v>3</v>
      </c>
      <c r="M421" s="264" t="s">
        <v>149</v>
      </c>
      <c r="N421" s="135">
        <f t="shared" si="33"/>
        <v>14</v>
      </c>
      <c r="O421" s="138">
        <f t="shared" si="34"/>
        <v>42</v>
      </c>
      <c r="P421" s="265" t="s">
        <v>614</v>
      </c>
      <c r="Q421" s="142"/>
      <c r="R421" s="258"/>
      <c r="U421" s="116"/>
      <c r="V421" s="118">
        <v>1136</v>
      </c>
      <c r="W421" s="250"/>
    </row>
    <row r="422" spans="1:23" ht="15" customHeight="1">
      <c r="A422" s="119" t="s">
        <v>50</v>
      </c>
      <c r="B422" s="120" t="s">
        <v>962</v>
      </c>
      <c r="C422" s="144">
        <v>1000</v>
      </c>
      <c r="D422" s="144">
        <v>90</v>
      </c>
      <c r="E422" s="121">
        <v>60</v>
      </c>
      <c r="F422" s="122" t="s">
        <v>1330</v>
      </c>
      <c r="G422" s="123" t="s">
        <v>1331</v>
      </c>
      <c r="H422" s="124" t="s">
        <v>337</v>
      </c>
      <c r="I422" s="125"/>
      <c r="J422" s="128" t="s">
        <v>132</v>
      </c>
      <c r="K422" s="129">
        <v>3</v>
      </c>
      <c r="L422" s="130">
        <f t="shared" si="32"/>
        <v>3</v>
      </c>
      <c r="M422" s="264" t="s">
        <v>149</v>
      </c>
      <c r="N422" s="135">
        <f t="shared" si="33"/>
        <v>14</v>
      </c>
      <c r="O422" s="138">
        <f t="shared" si="34"/>
        <v>42</v>
      </c>
      <c r="P422" s="265" t="s">
        <v>614</v>
      </c>
      <c r="Q422" s="142"/>
      <c r="R422" s="258"/>
      <c r="U422" s="116"/>
      <c r="V422" s="118">
        <v>1150.5</v>
      </c>
      <c r="W422" s="250"/>
    </row>
    <row r="423" spans="1:23" ht="15" customHeight="1">
      <c r="A423" s="119" t="s">
        <v>50</v>
      </c>
      <c r="B423" s="120" t="s">
        <v>962</v>
      </c>
      <c r="C423" s="144">
        <v>1000</v>
      </c>
      <c r="D423" s="144">
        <v>90</v>
      </c>
      <c r="E423" s="121">
        <v>64</v>
      </c>
      <c r="F423" s="122" t="s">
        <v>1332</v>
      </c>
      <c r="G423" s="123" t="s">
        <v>1333</v>
      </c>
      <c r="H423" s="124" t="s">
        <v>337</v>
      </c>
      <c r="I423" s="125"/>
      <c r="J423" s="128" t="s">
        <v>132</v>
      </c>
      <c r="K423" s="129">
        <v>3</v>
      </c>
      <c r="L423" s="130">
        <f t="shared" si="32"/>
        <v>3</v>
      </c>
      <c r="M423" s="145" t="s">
        <v>149</v>
      </c>
      <c r="N423" s="135">
        <f t="shared" si="33"/>
        <v>14</v>
      </c>
      <c r="O423" s="138">
        <f t="shared" si="34"/>
        <v>42</v>
      </c>
      <c r="P423" s="141">
        <f t="shared" si="30"/>
        <v>1172</v>
      </c>
      <c r="Q423" s="142">
        <f t="shared" si="31"/>
        <v>1406.4</v>
      </c>
      <c r="R423" s="258"/>
      <c r="U423" s="116"/>
      <c r="V423" s="118">
        <v>1172</v>
      </c>
      <c r="W423" s="250"/>
    </row>
    <row r="424" spans="1:23" ht="15" customHeight="1">
      <c r="A424" s="119" t="s">
        <v>50</v>
      </c>
      <c r="B424" s="120" t="s">
        <v>962</v>
      </c>
      <c r="C424" s="144">
        <v>1000</v>
      </c>
      <c r="D424" s="144">
        <v>90</v>
      </c>
      <c r="E424" s="121">
        <v>70</v>
      </c>
      <c r="F424" s="122" t="s">
        <v>1334</v>
      </c>
      <c r="G424" s="123" t="s">
        <v>1335</v>
      </c>
      <c r="H424" s="124" t="s">
        <v>337</v>
      </c>
      <c r="I424" s="125"/>
      <c r="J424" s="128" t="s">
        <v>132</v>
      </c>
      <c r="K424" s="129">
        <v>3</v>
      </c>
      <c r="L424" s="130">
        <f t="shared" si="32"/>
        <v>3</v>
      </c>
      <c r="M424" s="264" t="s">
        <v>149</v>
      </c>
      <c r="N424" s="135">
        <f t="shared" si="33"/>
        <v>14</v>
      </c>
      <c r="O424" s="138">
        <f t="shared" si="34"/>
        <v>42</v>
      </c>
      <c r="P424" s="265" t="s">
        <v>614</v>
      </c>
      <c r="Q424" s="142"/>
      <c r="R424" s="258"/>
      <c r="U424" s="116"/>
      <c r="V424" s="118">
        <v>1192</v>
      </c>
      <c r="W424" s="250"/>
    </row>
    <row r="425" spans="1:23" ht="15" customHeight="1">
      <c r="A425" s="119" t="s">
        <v>50</v>
      </c>
      <c r="B425" s="120" t="s">
        <v>962</v>
      </c>
      <c r="C425" s="144">
        <v>1000</v>
      </c>
      <c r="D425" s="144">
        <v>90</v>
      </c>
      <c r="E425" s="121">
        <v>76</v>
      </c>
      <c r="F425" s="122" t="s">
        <v>1336</v>
      </c>
      <c r="G425" s="123" t="s">
        <v>1337</v>
      </c>
      <c r="H425" s="124" t="s">
        <v>337</v>
      </c>
      <c r="I425" s="125"/>
      <c r="J425" s="128" t="s">
        <v>132</v>
      </c>
      <c r="K425" s="129">
        <v>3</v>
      </c>
      <c r="L425" s="130">
        <f t="shared" si="32"/>
        <v>3</v>
      </c>
      <c r="M425" s="145" t="s">
        <v>149</v>
      </c>
      <c r="N425" s="135">
        <f t="shared" si="33"/>
        <v>14</v>
      </c>
      <c r="O425" s="138">
        <f t="shared" si="34"/>
        <v>42</v>
      </c>
      <c r="P425" s="141">
        <f t="shared" si="30"/>
        <v>1215.5</v>
      </c>
      <c r="Q425" s="142">
        <f t="shared" si="31"/>
        <v>1458.6</v>
      </c>
      <c r="R425" s="258"/>
      <c r="U425" s="116"/>
      <c r="V425" s="118">
        <v>1215.5</v>
      </c>
      <c r="W425" s="250"/>
    </row>
    <row r="426" spans="1:23" ht="15" customHeight="1">
      <c r="A426" s="119" t="s">
        <v>50</v>
      </c>
      <c r="B426" s="120" t="s">
        <v>962</v>
      </c>
      <c r="C426" s="144">
        <v>1000</v>
      </c>
      <c r="D426" s="144">
        <v>90</v>
      </c>
      <c r="E426" s="121">
        <v>83</v>
      </c>
      <c r="F426" s="122" t="s">
        <v>1338</v>
      </c>
      <c r="G426" s="123" t="s">
        <v>1339</v>
      </c>
      <c r="H426" s="124" t="s">
        <v>337</v>
      </c>
      <c r="I426" s="125"/>
      <c r="J426" s="128" t="s">
        <v>132</v>
      </c>
      <c r="K426" s="129">
        <v>3</v>
      </c>
      <c r="L426" s="130">
        <f t="shared" si="32"/>
        <v>3</v>
      </c>
      <c r="M426" s="264" t="s">
        <v>149</v>
      </c>
      <c r="N426" s="135">
        <f t="shared" si="33"/>
        <v>14</v>
      </c>
      <c r="O426" s="138">
        <f t="shared" si="34"/>
        <v>42</v>
      </c>
      <c r="P426" s="265" t="s">
        <v>614</v>
      </c>
      <c r="Q426" s="142"/>
      <c r="R426" s="258"/>
      <c r="U426" s="116"/>
      <c r="V426" s="118">
        <v>1243</v>
      </c>
      <c r="W426" s="250"/>
    </row>
    <row r="427" spans="1:23" ht="15" customHeight="1">
      <c r="A427" s="119" t="s">
        <v>50</v>
      </c>
      <c r="B427" s="120" t="s">
        <v>962</v>
      </c>
      <c r="C427" s="144">
        <v>1000</v>
      </c>
      <c r="D427" s="144">
        <v>90</v>
      </c>
      <c r="E427" s="121">
        <v>89</v>
      </c>
      <c r="F427" s="122" t="s">
        <v>1340</v>
      </c>
      <c r="G427" s="123" t="s">
        <v>1341</v>
      </c>
      <c r="H427" s="124" t="s">
        <v>337</v>
      </c>
      <c r="I427" s="125"/>
      <c r="J427" s="128" t="s">
        <v>132</v>
      </c>
      <c r="K427" s="129">
        <v>3</v>
      </c>
      <c r="L427" s="130">
        <f t="shared" si="32"/>
        <v>3</v>
      </c>
      <c r="M427" s="145" t="s">
        <v>149</v>
      </c>
      <c r="N427" s="135">
        <f t="shared" si="33"/>
        <v>14</v>
      </c>
      <c r="O427" s="138">
        <f t="shared" si="34"/>
        <v>42</v>
      </c>
      <c r="P427" s="141">
        <f t="shared" si="30"/>
        <v>1269</v>
      </c>
      <c r="Q427" s="142">
        <f t="shared" si="31"/>
        <v>1522.8</v>
      </c>
      <c r="R427" s="258"/>
      <c r="U427" s="116"/>
      <c r="V427" s="118">
        <v>1269</v>
      </c>
      <c r="W427" s="250"/>
    </row>
    <row r="428" spans="1:23" ht="15" customHeight="1">
      <c r="A428" s="119" t="s">
        <v>50</v>
      </c>
      <c r="B428" s="120" t="s">
        <v>962</v>
      </c>
      <c r="C428" s="144">
        <v>1000</v>
      </c>
      <c r="D428" s="144">
        <v>90</v>
      </c>
      <c r="E428" s="121">
        <v>102</v>
      </c>
      <c r="F428" s="122" t="s">
        <v>1342</v>
      </c>
      <c r="G428" s="123" t="s">
        <v>1343</v>
      </c>
      <c r="H428" s="124" t="s">
        <v>337</v>
      </c>
      <c r="I428" s="125"/>
      <c r="J428" s="128" t="s">
        <v>132</v>
      </c>
      <c r="K428" s="129">
        <v>3</v>
      </c>
      <c r="L428" s="130">
        <f t="shared" si="32"/>
        <v>3</v>
      </c>
      <c r="M428" s="264" t="s">
        <v>149</v>
      </c>
      <c r="N428" s="135">
        <f t="shared" si="33"/>
        <v>14</v>
      </c>
      <c r="O428" s="138">
        <f t="shared" si="34"/>
        <v>42</v>
      </c>
      <c r="P428" s="265" t="s">
        <v>614</v>
      </c>
      <c r="Q428" s="142"/>
      <c r="R428" s="258"/>
      <c r="U428" s="116"/>
      <c r="V428" s="118">
        <v>1295.5</v>
      </c>
      <c r="W428" s="250"/>
    </row>
    <row r="429" spans="1:23" ht="15" customHeight="1">
      <c r="A429" s="119" t="s">
        <v>50</v>
      </c>
      <c r="B429" s="120" t="s">
        <v>962</v>
      </c>
      <c r="C429" s="144">
        <v>1000</v>
      </c>
      <c r="D429" s="144">
        <v>90</v>
      </c>
      <c r="E429" s="121">
        <v>108</v>
      </c>
      <c r="F429" s="122" t="s">
        <v>1344</v>
      </c>
      <c r="G429" s="123" t="s">
        <v>1345</v>
      </c>
      <c r="H429" s="124" t="s">
        <v>337</v>
      </c>
      <c r="I429" s="125"/>
      <c r="J429" s="128" t="s">
        <v>132</v>
      </c>
      <c r="K429" s="129">
        <v>3</v>
      </c>
      <c r="L429" s="130">
        <f t="shared" si="32"/>
        <v>3</v>
      </c>
      <c r="M429" s="145" t="s">
        <v>149</v>
      </c>
      <c r="N429" s="135">
        <f t="shared" si="33"/>
        <v>14</v>
      </c>
      <c r="O429" s="138">
        <f t="shared" si="34"/>
        <v>42</v>
      </c>
      <c r="P429" s="141">
        <f t="shared" si="30"/>
        <v>1329</v>
      </c>
      <c r="Q429" s="142">
        <f t="shared" si="31"/>
        <v>1594.8</v>
      </c>
      <c r="R429" s="258"/>
      <c r="U429" s="116"/>
      <c r="V429" s="118">
        <v>1329</v>
      </c>
      <c r="W429" s="250"/>
    </row>
    <row r="430" spans="1:23" ht="15" customHeight="1">
      <c r="A430" s="119" t="s">
        <v>50</v>
      </c>
      <c r="B430" s="120" t="s">
        <v>962</v>
      </c>
      <c r="C430" s="144">
        <v>1000</v>
      </c>
      <c r="D430" s="144">
        <v>90</v>
      </c>
      <c r="E430" s="121">
        <v>114</v>
      </c>
      <c r="F430" s="122" t="s">
        <v>1346</v>
      </c>
      <c r="G430" s="123" t="s">
        <v>1347</v>
      </c>
      <c r="H430" s="124" t="s">
        <v>337</v>
      </c>
      <c r="I430" s="125"/>
      <c r="J430" s="128" t="s">
        <v>132</v>
      </c>
      <c r="K430" s="129">
        <v>3</v>
      </c>
      <c r="L430" s="130">
        <f t="shared" si="32"/>
        <v>3</v>
      </c>
      <c r="M430" s="145" t="s">
        <v>149</v>
      </c>
      <c r="N430" s="135">
        <f t="shared" si="33"/>
        <v>14</v>
      </c>
      <c r="O430" s="138">
        <f t="shared" si="34"/>
        <v>42</v>
      </c>
      <c r="P430" s="141">
        <f t="shared" si="30"/>
        <v>1389.5</v>
      </c>
      <c r="Q430" s="142">
        <f t="shared" si="31"/>
        <v>1667.4</v>
      </c>
      <c r="R430" s="258"/>
      <c r="U430" s="116"/>
      <c r="V430" s="118">
        <v>1389.5</v>
      </c>
      <c r="W430" s="250"/>
    </row>
    <row r="431" spans="1:23" ht="15" customHeight="1">
      <c r="A431" s="119" t="s">
        <v>50</v>
      </c>
      <c r="B431" s="120" t="s">
        <v>962</v>
      </c>
      <c r="C431" s="144">
        <v>1000</v>
      </c>
      <c r="D431" s="144">
        <v>90</v>
      </c>
      <c r="E431" s="121">
        <v>133</v>
      </c>
      <c r="F431" s="122" t="s">
        <v>1348</v>
      </c>
      <c r="G431" s="123" t="s">
        <v>1349</v>
      </c>
      <c r="H431" s="124" t="s">
        <v>337</v>
      </c>
      <c r="I431" s="125"/>
      <c r="J431" s="128" t="s">
        <v>132</v>
      </c>
      <c r="K431" s="129">
        <v>2</v>
      </c>
      <c r="L431" s="130">
        <f t="shared" si="32"/>
        <v>2</v>
      </c>
      <c r="M431" s="145" t="s">
        <v>149</v>
      </c>
      <c r="N431" s="135">
        <f t="shared" si="33"/>
        <v>20</v>
      </c>
      <c r="O431" s="138">
        <f t="shared" si="34"/>
        <v>40</v>
      </c>
      <c r="P431" s="141">
        <f t="shared" si="30"/>
        <v>1448</v>
      </c>
      <c r="Q431" s="142">
        <f t="shared" si="31"/>
        <v>1737.6</v>
      </c>
      <c r="R431" s="258"/>
      <c r="U431" s="116"/>
      <c r="V431" s="118">
        <v>1448</v>
      </c>
      <c r="W431" s="250"/>
    </row>
    <row r="432" spans="1:23" ht="15" customHeight="1">
      <c r="A432" s="119" t="s">
        <v>50</v>
      </c>
      <c r="B432" s="120" t="s">
        <v>962</v>
      </c>
      <c r="C432" s="144">
        <v>1000</v>
      </c>
      <c r="D432" s="144">
        <v>90</v>
      </c>
      <c r="E432" s="121">
        <v>140</v>
      </c>
      <c r="F432" s="122" t="s">
        <v>1350</v>
      </c>
      <c r="G432" s="123" t="s">
        <v>1351</v>
      </c>
      <c r="H432" s="124" t="s">
        <v>337</v>
      </c>
      <c r="I432" s="125"/>
      <c r="J432" s="128" t="s">
        <v>132</v>
      </c>
      <c r="K432" s="129">
        <v>2</v>
      </c>
      <c r="L432" s="130">
        <f t="shared" si="32"/>
        <v>2</v>
      </c>
      <c r="M432" s="264" t="s">
        <v>149</v>
      </c>
      <c r="N432" s="135">
        <f t="shared" si="33"/>
        <v>20</v>
      </c>
      <c r="O432" s="138">
        <f t="shared" si="34"/>
        <v>40</v>
      </c>
      <c r="P432" s="265" t="s">
        <v>614</v>
      </c>
      <c r="Q432" s="142"/>
      <c r="R432" s="258"/>
      <c r="U432" s="116"/>
      <c r="V432" s="118">
        <v>1500</v>
      </c>
      <c r="W432" s="250"/>
    </row>
    <row r="433" spans="1:23" ht="15" customHeight="1">
      <c r="A433" s="119" t="s">
        <v>50</v>
      </c>
      <c r="B433" s="120" t="s">
        <v>962</v>
      </c>
      <c r="C433" s="144">
        <v>1000</v>
      </c>
      <c r="D433" s="144">
        <v>90</v>
      </c>
      <c r="E433" s="121">
        <v>159</v>
      </c>
      <c r="F433" s="122" t="s">
        <v>1352</v>
      </c>
      <c r="G433" s="123" t="s">
        <v>1353</v>
      </c>
      <c r="H433" s="124" t="s">
        <v>337</v>
      </c>
      <c r="I433" s="125"/>
      <c r="J433" s="128" t="s">
        <v>132</v>
      </c>
      <c r="K433" s="129">
        <v>2</v>
      </c>
      <c r="L433" s="130">
        <f t="shared" si="32"/>
        <v>2</v>
      </c>
      <c r="M433" s="145" t="s">
        <v>149</v>
      </c>
      <c r="N433" s="135">
        <f t="shared" si="33"/>
        <v>20</v>
      </c>
      <c r="O433" s="138">
        <f t="shared" si="34"/>
        <v>40</v>
      </c>
      <c r="P433" s="141">
        <f t="shared" si="30"/>
        <v>1558.5</v>
      </c>
      <c r="Q433" s="142">
        <f t="shared" si="31"/>
        <v>1870.2</v>
      </c>
      <c r="R433" s="258"/>
      <c r="U433" s="116"/>
      <c r="V433" s="118">
        <v>1558.5</v>
      </c>
      <c r="W433" s="250"/>
    </row>
    <row r="434" spans="1:23" ht="15" customHeight="1">
      <c r="A434" s="119" t="s">
        <v>50</v>
      </c>
      <c r="B434" s="120" t="s">
        <v>962</v>
      </c>
      <c r="C434" s="144">
        <v>1000</v>
      </c>
      <c r="D434" s="144">
        <v>90</v>
      </c>
      <c r="E434" s="121">
        <v>169</v>
      </c>
      <c r="F434" s="122" t="s">
        <v>1354</v>
      </c>
      <c r="G434" s="123" t="s">
        <v>1355</v>
      </c>
      <c r="H434" s="124" t="s">
        <v>337</v>
      </c>
      <c r="I434" s="125"/>
      <c r="J434" s="128" t="s">
        <v>132</v>
      </c>
      <c r="K434" s="129">
        <v>2</v>
      </c>
      <c r="L434" s="130">
        <f t="shared" si="32"/>
        <v>2</v>
      </c>
      <c r="M434" s="264" t="s">
        <v>149</v>
      </c>
      <c r="N434" s="135">
        <f t="shared" si="33"/>
        <v>20</v>
      </c>
      <c r="O434" s="138">
        <f t="shared" si="34"/>
        <v>40</v>
      </c>
      <c r="P434" s="265" t="s">
        <v>614</v>
      </c>
      <c r="Q434" s="142"/>
      <c r="R434" s="258"/>
      <c r="U434" s="116"/>
      <c r="V434" s="118">
        <v>1627</v>
      </c>
      <c r="W434" s="250"/>
    </row>
    <row r="435" spans="1:23" ht="15" customHeight="1">
      <c r="A435" s="119" t="s">
        <v>50</v>
      </c>
      <c r="B435" s="120" t="s">
        <v>962</v>
      </c>
      <c r="C435" s="144">
        <v>1000</v>
      </c>
      <c r="D435" s="144">
        <v>90</v>
      </c>
      <c r="E435" s="121">
        <v>194</v>
      </c>
      <c r="F435" s="122" t="s">
        <v>1356</v>
      </c>
      <c r="G435" s="123" t="s">
        <v>1357</v>
      </c>
      <c r="H435" s="124" t="s">
        <v>337</v>
      </c>
      <c r="I435" s="125"/>
      <c r="J435" s="128" t="s">
        <v>132</v>
      </c>
      <c r="K435" s="129">
        <v>2</v>
      </c>
      <c r="L435" s="130">
        <f t="shared" si="32"/>
        <v>2</v>
      </c>
      <c r="M435" s="264" t="s">
        <v>149</v>
      </c>
      <c r="N435" s="135">
        <f t="shared" si="33"/>
        <v>20</v>
      </c>
      <c r="O435" s="138">
        <f t="shared" si="34"/>
        <v>40</v>
      </c>
      <c r="P435" s="265" t="s">
        <v>614</v>
      </c>
      <c r="Q435" s="142"/>
      <c r="R435" s="258"/>
      <c r="U435" s="116"/>
      <c r="V435" s="118">
        <v>1714.5</v>
      </c>
      <c r="W435" s="250"/>
    </row>
    <row r="436" spans="1:23" ht="15" customHeight="1">
      <c r="A436" s="119" t="s">
        <v>50</v>
      </c>
      <c r="B436" s="120" t="s">
        <v>962</v>
      </c>
      <c r="C436" s="144">
        <v>1000</v>
      </c>
      <c r="D436" s="144">
        <v>90</v>
      </c>
      <c r="E436" s="121">
        <v>205</v>
      </c>
      <c r="F436" s="122" t="s">
        <v>1358</v>
      </c>
      <c r="G436" s="123" t="s">
        <v>1359</v>
      </c>
      <c r="H436" s="124" t="s">
        <v>337</v>
      </c>
      <c r="I436" s="125"/>
      <c r="J436" s="128" t="s">
        <v>132</v>
      </c>
      <c r="K436" s="129">
        <v>2</v>
      </c>
      <c r="L436" s="130">
        <f t="shared" si="32"/>
        <v>2</v>
      </c>
      <c r="M436" s="264" t="s">
        <v>149</v>
      </c>
      <c r="N436" s="135">
        <f t="shared" si="33"/>
        <v>20</v>
      </c>
      <c r="O436" s="138">
        <f t="shared" si="34"/>
        <v>40</v>
      </c>
      <c r="P436" s="265" t="s">
        <v>614</v>
      </c>
      <c r="Q436" s="142"/>
      <c r="R436" s="258"/>
      <c r="U436" s="116"/>
      <c r="V436" s="118">
        <v>1818.5</v>
      </c>
      <c r="W436" s="250"/>
    </row>
    <row r="437" spans="1:23" ht="15" customHeight="1">
      <c r="A437" s="119" t="s">
        <v>50</v>
      </c>
      <c r="B437" s="120" t="s">
        <v>962</v>
      </c>
      <c r="C437" s="144">
        <v>1000</v>
      </c>
      <c r="D437" s="144">
        <v>90</v>
      </c>
      <c r="E437" s="121">
        <v>219</v>
      </c>
      <c r="F437" s="122" t="s">
        <v>1360</v>
      </c>
      <c r="G437" s="123" t="s">
        <v>1361</v>
      </c>
      <c r="H437" s="124" t="s">
        <v>337</v>
      </c>
      <c r="I437" s="125"/>
      <c r="J437" s="128" t="s">
        <v>132</v>
      </c>
      <c r="K437" s="129">
        <v>2</v>
      </c>
      <c r="L437" s="130">
        <f t="shared" si="32"/>
        <v>2</v>
      </c>
      <c r="M437" s="145" t="s">
        <v>149</v>
      </c>
      <c r="N437" s="135">
        <f t="shared" si="33"/>
        <v>20</v>
      </c>
      <c r="O437" s="138">
        <f t="shared" si="34"/>
        <v>40</v>
      </c>
      <c r="P437" s="141">
        <f t="shared" si="30"/>
        <v>1981.5</v>
      </c>
      <c r="Q437" s="142">
        <f t="shared" si="31"/>
        <v>2377.8000000000002</v>
      </c>
      <c r="R437" s="258"/>
      <c r="U437" s="116"/>
      <c r="V437" s="118">
        <v>1981.5</v>
      </c>
      <c r="W437" s="250"/>
    </row>
    <row r="438" spans="1:23" ht="15" customHeight="1">
      <c r="A438" s="119" t="s">
        <v>50</v>
      </c>
      <c r="B438" s="120" t="s">
        <v>962</v>
      </c>
      <c r="C438" s="144">
        <v>1000</v>
      </c>
      <c r="D438" s="144">
        <v>90</v>
      </c>
      <c r="E438" s="121">
        <v>245</v>
      </c>
      <c r="F438" s="122" t="s">
        <v>1362</v>
      </c>
      <c r="G438" s="123" t="s">
        <v>1363</v>
      </c>
      <c r="H438" s="124" t="s">
        <v>337</v>
      </c>
      <c r="I438" s="125"/>
      <c r="J438" s="128" t="s">
        <v>132</v>
      </c>
      <c r="K438" s="129">
        <v>2</v>
      </c>
      <c r="L438" s="130">
        <f t="shared" si="32"/>
        <v>2</v>
      </c>
      <c r="M438" s="264" t="s">
        <v>149</v>
      </c>
      <c r="N438" s="135">
        <f t="shared" si="33"/>
        <v>20</v>
      </c>
      <c r="O438" s="138">
        <f t="shared" si="34"/>
        <v>40</v>
      </c>
      <c r="P438" s="265" t="s">
        <v>614</v>
      </c>
      <c r="Q438" s="142"/>
      <c r="R438" s="258"/>
      <c r="U438" s="116"/>
      <c r="V438" s="118">
        <v>2141.5</v>
      </c>
      <c r="W438" s="250"/>
    </row>
    <row r="439" spans="1:23" ht="15" customHeight="1">
      <c r="A439" s="119" t="s">
        <v>50</v>
      </c>
      <c r="B439" s="120" t="s">
        <v>962</v>
      </c>
      <c r="C439" s="144">
        <v>1000</v>
      </c>
      <c r="D439" s="121">
        <v>100</v>
      </c>
      <c r="E439" s="121">
        <v>35</v>
      </c>
      <c r="F439" s="122" t="s">
        <v>1364</v>
      </c>
      <c r="G439" s="123" t="s">
        <v>1365</v>
      </c>
      <c r="H439" s="124" t="s">
        <v>337</v>
      </c>
      <c r="I439" s="125"/>
      <c r="J439" s="128" t="s">
        <v>132</v>
      </c>
      <c r="K439" s="129">
        <v>4</v>
      </c>
      <c r="L439" s="130">
        <f t="shared" si="32"/>
        <v>4</v>
      </c>
      <c r="M439" s="145" t="s">
        <v>149</v>
      </c>
      <c r="N439" s="135">
        <f t="shared" si="33"/>
        <v>10</v>
      </c>
      <c r="O439" s="138">
        <f t="shared" si="34"/>
        <v>40</v>
      </c>
      <c r="P439" s="141">
        <f t="shared" si="30"/>
        <v>1057.5</v>
      </c>
      <c r="Q439" s="142">
        <f t="shared" si="31"/>
        <v>1269</v>
      </c>
      <c r="R439" s="258"/>
      <c r="U439" s="116"/>
      <c r="V439" s="118">
        <v>1057.5</v>
      </c>
      <c r="W439" s="250"/>
    </row>
    <row r="440" spans="1:23" ht="15" customHeight="1">
      <c r="A440" s="119" t="s">
        <v>50</v>
      </c>
      <c r="B440" s="120" t="s">
        <v>962</v>
      </c>
      <c r="C440" s="144">
        <v>1000</v>
      </c>
      <c r="D440" s="144">
        <v>100</v>
      </c>
      <c r="E440" s="121">
        <v>42</v>
      </c>
      <c r="F440" s="122" t="s">
        <v>1366</v>
      </c>
      <c r="G440" s="123" t="s">
        <v>1367</v>
      </c>
      <c r="H440" s="124" t="s">
        <v>337</v>
      </c>
      <c r="I440" s="125"/>
      <c r="J440" s="128" t="s">
        <v>132</v>
      </c>
      <c r="K440" s="129">
        <v>3</v>
      </c>
      <c r="L440" s="130">
        <f t="shared" si="32"/>
        <v>3</v>
      </c>
      <c r="M440" s="264" t="s">
        <v>149</v>
      </c>
      <c r="N440" s="135">
        <f t="shared" si="33"/>
        <v>14</v>
      </c>
      <c r="O440" s="138">
        <f t="shared" si="34"/>
        <v>42</v>
      </c>
      <c r="P440" s="265" t="s">
        <v>614</v>
      </c>
      <c r="Q440" s="142"/>
      <c r="R440" s="258"/>
      <c r="U440" s="116"/>
      <c r="V440" s="118">
        <v>1143</v>
      </c>
      <c r="W440" s="250"/>
    </row>
    <row r="441" spans="1:23" ht="15" customHeight="1">
      <c r="A441" s="119" t="s">
        <v>50</v>
      </c>
      <c r="B441" s="120" t="s">
        <v>962</v>
      </c>
      <c r="C441" s="144">
        <v>1000</v>
      </c>
      <c r="D441" s="144">
        <v>100</v>
      </c>
      <c r="E441" s="121">
        <v>45</v>
      </c>
      <c r="F441" s="122" t="s">
        <v>1368</v>
      </c>
      <c r="G441" s="123" t="s">
        <v>1369</v>
      </c>
      <c r="H441" s="124" t="s">
        <v>337</v>
      </c>
      <c r="I441" s="125"/>
      <c r="J441" s="128" t="s">
        <v>132</v>
      </c>
      <c r="K441" s="129">
        <v>3</v>
      </c>
      <c r="L441" s="130">
        <f t="shared" si="32"/>
        <v>3</v>
      </c>
      <c r="M441" s="264" t="s">
        <v>149</v>
      </c>
      <c r="N441" s="135">
        <f t="shared" si="33"/>
        <v>14</v>
      </c>
      <c r="O441" s="138">
        <f t="shared" si="34"/>
        <v>42</v>
      </c>
      <c r="P441" s="265" t="s">
        <v>614</v>
      </c>
      <c r="Q441" s="142"/>
      <c r="R441" s="258"/>
      <c r="U441" s="116"/>
      <c r="V441" s="118">
        <v>1186</v>
      </c>
      <c r="W441" s="250"/>
    </row>
    <row r="442" spans="1:23" ht="15" customHeight="1">
      <c r="A442" s="119" t="s">
        <v>50</v>
      </c>
      <c r="B442" s="120" t="s">
        <v>962</v>
      </c>
      <c r="C442" s="144">
        <v>1000</v>
      </c>
      <c r="D442" s="144">
        <v>100</v>
      </c>
      <c r="E442" s="121">
        <v>48</v>
      </c>
      <c r="F442" s="122" t="s">
        <v>1370</v>
      </c>
      <c r="G442" s="123" t="s">
        <v>1371</v>
      </c>
      <c r="H442" s="124" t="s">
        <v>337</v>
      </c>
      <c r="I442" s="125"/>
      <c r="J442" s="128" t="s">
        <v>132</v>
      </c>
      <c r="K442" s="129">
        <v>3</v>
      </c>
      <c r="L442" s="130">
        <f t="shared" si="32"/>
        <v>3</v>
      </c>
      <c r="M442" s="145" t="s">
        <v>149</v>
      </c>
      <c r="N442" s="135">
        <f t="shared" si="33"/>
        <v>14</v>
      </c>
      <c r="O442" s="138">
        <f t="shared" si="34"/>
        <v>42</v>
      </c>
      <c r="P442" s="141">
        <f t="shared" si="30"/>
        <v>1230.5</v>
      </c>
      <c r="Q442" s="142">
        <f t="shared" si="31"/>
        <v>1476.6</v>
      </c>
      <c r="R442" s="258"/>
      <c r="U442" s="116"/>
      <c r="V442" s="118">
        <v>1230.5</v>
      </c>
      <c r="W442" s="250"/>
    </row>
    <row r="443" spans="1:23" ht="15" customHeight="1">
      <c r="A443" s="119" t="s">
        <v>50</v>
      </c>
      <c r="B443" s="120" t="s">
        <v>962</v>
      </c>
      <c r="C443" s="144">
        <v>1000</v>
      </c>
      <c r="D443" s="144">
        <v>100</v>
      </c>
      <c r="E443" s="121">
        <v>57</v>
      </c>
      <c r="F443" s="122" t="s">
        <v>1372</v>
      </c>
      <c r="G443" s="123" t="s">
        <v>1373</v>
      </c>
      <c r="H443" s="124" t="s">
        <v>337</v>
      </c>
      <c r="I443" s="125"/>
      <c r="J443" s="128" t="s">
        <v>132</v>
      </c>
      <c r="K443" s="129">
        <v>3</v>
      </c>
      <c r="L443" s="130">
        <f t="shared" si="32"/>
        <v>3</v>
      </c>
      <c r="M443" s="145" t="s">
        <v>149</v>
      </c>
      <c r="N443" s="135">
        <f t="shared" si="33"/>
        <v>14</v>
      </c>
      <c r="O443" s="138">
        <f t="shared" si="34"/>
        <v>42</v>
      </c>
      <c r="P443" s="141">
        <f t="shared" si="30"/>
        <v>1304.5</v>
      </c>
      <c r="Q443" s="142">
        <f t="shared" si="31"/>
        <v>1565.4</v>
      </c>
      <c r="R443" s="258"/>
      <c r="U443" s="116"/>
      <c r="V443" s="118">
        <v>1304.5</v>
      </c>
      <c r="W443" s="250"/>
    </row>
    <row r="444" spans="1:23" ht="15" customHeight="1">
      <c r="A444" s="119" t="s">
        <v>50</v>
      </c>
      <c r="B444" s="120" t="s">
        <v>962</v>
      </c>
      <c r="C444" s="144">
        <v>1000</v>
      </c>
      <c r="D444" s="144">
        <v>100</v>
      </c>
      <c r="E444" s="121">
        <v>60</v>
      </c>
      <c r="F444" s="122" t="s">
        <v>1374</v>
      </c>
      <c r="G444" s="123" t="s">
        <v>1375</v>
      </c>
      <c r="H444" s="124" t="s">
        <v>337</v>
      </c>
      <c r="I444" s="125"/>
      <c r="J444" s="128" t="s">
        <v>132</v>
      </c>
      <c r="K444" s="129">
        <v>3</v>
      </c>
      <c r="L444" s="130">
        <f t="shared" si="32"/>
        <v>3</v>
      </c>
      <c r="M444" s="264" t="s">
        <v>149</v>
      </c>
      <c r="N444" s="135">
        <f t="shared" si="33"/>
        <v>14</v>
      </c>
      <c r="O444" s="138">
        <f t="shared" si="34"/>
        <v>42</v>
      </c>
      <c r="P444" s="265" t="s">
        <v>614</v>
      </c>
      <c r="Q444" s="142"/>
      <c r="R444" s="258"/>
      <c r="U444" s="116"/>
      <c r="V444" s="118">
        <v>1322.5</v>
      </c>
      <c r="W444" s="250"/>
    </row>
    <row r="445" spans="1:23" ht="15" customHeight="1">
      <c r="A445" s="119" t="s">
        <v>50</v>
      </c>
      <c r="B445" s="120" t="s">
        <v>962</v>
      </c>
      <c r="C445" s="144">
        <v>1000</v>
      </c>
      <c r="D445" s="144">
        <v>100</v>
      </c>
      <c r="E445" s="121">
        <v>70</v>
      </c>
      <c r="F445" s="122" t="s">
        <v>1376</v>
      </c>
      <c r="G445" s="123" t="s">
        <v>1377</v>
      </c>
      <c r="H445" s="124" t="s">
        <v>337</v>
      </c>
      <c r="I445" s="125"/>
      <c r="J445" s="128" t="s">
        <v>132</v>
      </c>
      <c r="K445" s="129">
        <v>3</v>
      </c>
      <c r="L445" s="130">
        <f t="shared" si="32"/>
        <v>3</v>
      </c>
      <c r="M445" s="264" t="s">
        <v>149</v>
      </c>
      <c r="N445" s="135">
        <f t="shared" si="33"/>
        <v>14</v>
      </c>
      <c r="O445" s="138">
        <f t="shared" si="34"/>
        <v>42</v>
      </c>
      <c r="P445" s="265" t="s">
        <v>614</v>
      </c>
      <c r="Q445" s="142"/>
      <c r="R445" s="258"/>
      <c r="U445" s="116"/>
      <c r="V445" s="118">
        <v>1370.5</v>
      </c>
      <c r="W445" s="250"/>
    </row>
    <row r="446" spans="1:23" ht="15" customHeight="1">
      <c r="A446" s="119" t="s">
        <v>50</v>
      </c>
      <c r="B446" s="120" t="s">
        <v>962</v>
      </c>
      <c r="C446" s="144">
        <v>1000</v>
      </c>
      <c r="D446" s="144">
        <v>100</v>
      </c>
      <c r="E446" s="121">
        <v>76</v>
      </c>
      <c r="F446" s="122" t="s">
        <v>1378</v>
      </c>
      <c r="G446" s="123" t="s">
        <v>1379</v>
      </c>
      <c r="H446" s="124" t="s">
        <v>337</v>
      </c>
      <c r="I446" s="125"/>
      <c r="J446" s="128" t="s">
        <v>132</v>
      </c>
      <c r="K446" s="129">
        <v>3</v>
      </c>
      <c r="L446" s="130">
        <f t="shared" si="32"/>
        <v>3</v>
      </c>
      <c r="M446" s="145" t="s">
        <v>149</v>
      </c>
      <c r="N446" s="135">
        <f t="shared" si="33"/>
        <v>14</v>
      </c>
      <c r="O446" s="138">
        <f t="shared" si="34"/>
        <v>42</v>
      </c>
      <c r="P446" s="141">
        <f t="shared" si="30"/>
        <v>1397.5</v>
      </c>
      <c r="Q446" s="142">
        <f t="shared" si="31"/>
        <v>1677</v>
      </c>
      <c r="R446" s="258"/>
      <c r="U446" s="116"/>
      <c r="V446" s="118">
        <v>1397.5</v>
      </c>
      <c r="W446" s="250"/>
    </row>
    <row r="447" spans="1:23" ht="15" customHeight="1">
      <c r="A447" s="119" t="s">
        <v>50</v>
      </c>
      <c r="B447" s="120" t="s">
        <v>962</v>
      </c>
      <c r="C447" s="144">
        <v>1000</v>
      </c>
      <c r="D447" s="144">
        <v>100</v>
      </c>
      <c r="E447" s="121">
        <v>83</v>
      </c>
      <c r="F447" s="122" t="s">
        <v>1380</v>
      </c>
      <c r="G447" s="123" t="s">
        <v>1381</v>
      </c>
      <c r="H447" s="124" t="s">
        <v>337</v>
      </c>
      <c r="I447" s="125"/>
      <c r="J447" s="128" t="s">
        <v>132</v>
      </c>
      <c r="K447" s="129">
        <v>3</v>
      </c>
      <c r="L447" s="130">
        <f t="shared" si="32"/>
        <v>3</v>
      </c>
      <c r="M447" s="264" t="s">
        <v>149</v>
      </c>
      <c r="N447" s="135">
        <f t="shared" si="33"/>
        <v>14</v>
      </c>
      <c r="O447" s="138">
        <f t="shared" si="34"/>
        <v>42</v>
      </c>
      <c r="P447" s="265" t="s">
        <v>614</v>
      </c>
      <c r="Q447" s="142"/>
      <c r="R447" s="258"/>
      <c r="U447" s="116"/>
      <c r="V447" s="118">
        <v>1409.5</v>
      </c>
      <c r="W447" s="250"/>
    </row>
    <row r="448" spans="1:23" ht="15" customHeight="1">
      <c r="A448" s="119" t="s">
        <v>50</v>
      </c>
      <c r="B448" s="120" t="s">
        <v>962</v>
      </c>
      <c r="C448" s="144">
        <v>1000</v>
      </c>
      <c r="D448" s="144">
        <v>100</v>
      </c>
      <c r="E448" s="121">
        <v>89</v>
      </c>
      <c r="F448" s="122" t="s">
        <v>1382</v>
      </c>
      <c r="G448" s="123" t="s">
        <v>1383</v>
      </c>
      <c r="H448" s="124" t="s">
        <v>337</v>
      </c>
      <c r="I448" s="125"/>
      <c r="J448" s="128" t="s">
        <v>132</v>
      </c>
      <c r="K448" s="129">
        <v>3</v>
      </c>
      <c r="L448" s="130">
        <f t="shared" si="32"/>
        <v>3</v>
      </c>
      <c r="M448" s="145" t="s">
        <v>149</v>
      </c>
      <c r="N448" s="135">
        <f t="shared" si="33"/>
        <v>14</v>
      </c>
      <c r="O448" s="138">
        <f t="shared" si="34"/>
        <v>42</v>
      </c>
      <c r="P448" s="141">
        <f t="shared" si="30"/>
        <v>1421.5</v>
      </c>
      <c r="Q448" s="142">
        <f t="shared" si="31"/>
        <v>1705.8</v>
      </c>
      <c r="R448" s="258"/>
      <c r="U448" s="116"/>
      <c r="V448" s="118">
        <v>1421.5</v>
      </c>
      <c r="W448" s="250"/>
    </row>
    <row r="449" spans="1:23" ht="15" customHeight="1">
      <c r="A449" s="119" t="s">
        <v>50</v>
      </c>
      <c r="B449" s="120" t="s">
        <v>962</v>
      </c>
      <c r="C449" s="144">
        <v>1000</v>
      </c>
      <c r="D449" s="144">
        <v>100</v>
      </c>
      <c r="E449" s="121">
        <v>102</v>
      </c>
      <c r="F449" s="122" t="s">
        <v>1384</v>
      </c>
      <c r="G449" s="123" t="s">
        <v>1385</v>
      </c>
      <c r="H449" s="124" t="s">
        <v>337</v>
      </c>
      <c r="I449" s="125"/>
      <c r="J449" s="128" t="s">
        <v>132</v>
      </c>
      <c r="K449" s="129">
        <v>3</v>
      </c>
      <c r="L449" s="130">
        <f t="shared" si="32"/>
        <v>3</v>
      </c>
      <c r="M449" s="264" t="s">
        <v>149</v>
      </c>
      <c r="N449" s="135">
        <f t="shared" si="33"/>
        <v>14</v>
      </c>
      <c r="O449" s="138">
        <f t="shared" si="34"/>
        <v>42</v>
      </c>
      <c r="P449" s="265" t="s">
        <v>614</v>
      </c>
      <c r="Q449" s="142"/>
      <c r="R449" s="258"/>
      <c r="U449" s="116"/>
      <c r="V449" s="118">
        <v>1458.5</v>
      </c>
      <c r="W449" s="250"/>
    </row>
    <row r="450" spans="1:23" ht="15" customHeight="1">
      <c r="A450" s="119" t="s">
        <v>50</v>
      </c>
      <c r="B450" s="120" t="s">
        <v>962</v>
      </c>
      <c r="C450" s="144">
        <v>1000</v>
      </c>
      <c r="D450" s="144">
        <v>100</v>
      </c>
      <c r="E450" s="121">
        <v>108</v>
      </c>
      <c r="F450" s="122" t="s">
        <v>1386</v>
      </c>
      <c r="G450" s="123" t="s">
        <v>1387</v>
      </c>
      <c r="H450" s="124" t="s">
        <v>337</v>
      </c>
      <c r="I450" s="125"/>
      <c r="J450" s="128" t="s">
        <v>132</v>
      </c>
      <c r="K450" s="129">
        <v>2</v>
      </c>
      <c r="L450" s="130">
        <f t="shared" si="32"/>
        <v>2</v>
      </c>
      <c r="M450" s="145" t="s">
        <v>149</v>
      </c>
      <c r="N450" s="135">
        <f t="shared" si="33"/>
        <v>20</v>
      </c>
      <c r="O450" s="138">
        <f t="shared" si="34"/>
        <v>40</v>
      </c>
      <c r="P450" s="141">
        <f t="shared" si="30"/>
        <v>1488</v>
      </c>
      <c r="Q450" s="142">
        <f t="shared" si="31"/>
        <v>1785.6</v>
      </c>
      <c r="R450" s="258"/>
      <c r="U450" s="116"/>
      <c r="V450" s="118">
        <v>1488</v>
      </c>
      <c r="W450" s="250"/>
    </row>
    <row r="451" spans="1:23" ht="15" customHeight="1">
      <c r="A451" s="119" t="s">
        <v>50</v>
      </c>
      <c r="B451" s="120" t="s">
        <v>962</v>
      </c>
      <c r="C451" s="144">
        <v>1000</v>
      </c>
      <c r="D451" s="144">
        <v>100</v>
      </c>
      <c r="E451" s="121">
        <v>114</v>
      </c>
      <c r="F451" s="122" t="s">
        <v>1388</v>
      </c>
      <c r="G451" s="123" t="s">
        <v>1389</v>
      </c>
      <c r="H451" s="124" t="s">
        <v>337</v>
      </c>
      <c r="I451" s="125"/>
      <c r="J451" s="128" t="s">
        <v>132</v>
      </c>
      <c r="K451" s="129">
        <v>2</v>
      </c>
      <c r="L451" s="130">
        <f t="shared" si="32"/>
        <v>2</v>
      </c>
      <c r="M451" s="145" t="s">
        <v>149</v>
      </c>
      <c r="N451" s="135">
        <f t="shared" si="33"/>
        <v>20</v>
      </c>
      <c r="O451" s="138">
        <f t="shared" si="34"/>
        <v>40</v>
      </c>
      <c r="P451" s="141">
        <f t="shared" si="30"/>
        <v>1550.5</v>
      </c>
      <c r="Q451" s="142">
        <f t="shared" si="31"/>
        <v>1860.6</v>
      </c>
      <c r="R451" s="258"/>
      <c r="U451" s="116"/>
      <c r="V451" s="118">
        <v>1550.5</v>
      </c>
      <c r="W451" s="250"/>
    </row>
    <row r="452" spans="1:23" ht="15" customHeight="1">
      <c r="A452" s="119" t="s">
        <v>50</v>
      </c>
      <c r="B452" s="120" t="s">
        <v>962</v>
      </c>
      <c r="C452" s="144">
        <v>1000</v>
      </c>
      <c r="D452" s="144">
        <v>100</v>
      </c>
      <c r="E452" s="121">
        <v>133</v>
      </c>
      <c r="F452" s="122" t="s">
        <v>1390</v>
      </c>
      <c r="G452" s="123" t="s">
        <v>1391</v>
      </c>
      <c r="H452" s="124" t="s">
        <v>337</v>
      </c>
      <c r="I452" s="125"/>
      <c r="J452" s="128" t="s">
        <v>132</v>
      </c>
      <c r="K452" s="129">
        <v>2</v>
      </c>
      <c r="L452" s="130">
        <f t="shared" si="32"/>
        <v>2</v>
      </c>
      <c r="M452" s="145" t="s">
        <v>149</v>
      </c>
      <c r="N452" s="135">
        <f t="shared" si="33"/>
        <v>20</v>
      </c>
      <c r="O452" s="138">
        <f t="shared" si="34"/>
        <v>40</v>
      </c>
      <c r="P452" s="141">
        <f t="shared" si="30"/>
        <v>1633.5</v>
      </c>
      <c r="Q452" s="142">
        <f t="shared" si="31"/>
        <v>1960.2</v>
      </c>
      <c r="R452" s="258"/>
      <c r="U452" s="116"/>
      <c r="V452" s="118">
        <v>1633.5</v>
      </c>
      <c r="W452" s="250"/>
    </row>
    <row r="453" spans="1:23" ht="15" customHeight="1">
      <c r="A453" s="119" t="s">
        <v>50</v>
      </c>
      <c r="B453" s="120" t="s">
        <v>962</v>
      </c>
      <c r="C453" s="144">
        <v>1000</v>
      </c>
      <c r="D453" s="144">
        <v>100</v>
      </c>
      <c r="E453" s="121">
        <v>140</v>
      </c>
      <c r="F453" s="122" t="s">
        <v>1392</v>
      </c>
      <c r="G453" s="123" t="s">
        <v>1393</v>
      </c>
      <c r="H453" s="124" t="s">
        <v>337</v>
      </c>
      <c r="I453" s="125"/>
      <c r="J453" s="128" t="s">
        <v>132</v>
      </c>
      <c r="K453" s="129">
        <v>2</v>
      </c>
      <c r="L453" s="130">
        <f t="shared" si="32"/>
        <v>2</v>
      </c>
      <c r="M453" s="264" t="s">
        <v>149</v>
      </c>
      <c r="N453" s="135">
        <f t="shared" si="33"/>
        <v>20</v>
      </c>
      <c r="O453" s="138">
        <f t="shared" si="34"/>
        <v>40</v>
      </c>
      <c r="P453" s="265" t="s">
        <v>614</v>
      </c>
      <c r="Q453" s="142"/>
      <c r="R453" s="258"/>
      <c r="U453" s="116"/>
      <c r="V453" s="118">
        <v>1669.5</v>
      </c>
      <c r="W453" s="250"/>
    </row>
    <row r="454" spans="1:23" ht="15" customHeight="1">
      <c r="A454" s="119" t="s">
        <v>50</v>
      </c>
      <c r="B454" s="120" t="s">
        <v>962</v>
      </c>
      <c r="C454" s="144">
        <v>1000</v>
      </c>
      <c r="D454" s="144">
        <v>100</v>
      </c>
      <c r="E454" s="121">
        <v>159</v>
      </c>
      <c r="F454" s="122" t="s">
        <v>1394</v>
      </c>
      <c r="G454" s="123" t="s">
        <v>1395</v>
      </c>
      <c r="H454" s="124" t="s">
        <v>337</v>
      </c>
      <c r="I454" s="125"/>
      <c r="J454" s="128" t="s">
        <v>132</v>
      </c>
      <c r="K454" s="129">
        <v>2</v>
      </c>
      <c r="L454" s="130">
        <f t="shared" si="32"/>
        <v>2</v>
      </c>
      <c r="M454" s="145" t="s">
        <v>149</v>
      </c>
      <c r="N454" s="135">
        <f t="shared" si="33"/>
        <v>20</v>
      </c>
      <c r="O454" s="138">
        <f t="shared" si="34"/>
        <v>40</v>
      </c>
      <c r="P454" s="141">
        <f t="shared" ref="P454:P517" si="35">ROUND(V454*(1-$Q$12),2)</f>
        <v>1770.5</v>
      </c>
      <c r="Q454" s="142">
        <f t="shared" ref="Q454:Q517" si="36">ROUND(P454*1.2,2)</f>
        <v>2124.6</v>
      </c>
      <c r="R454" s="258"/>
      <c r="U454" s="116"/>
      <c r="V454" s="118">
        <v>1770.5</v>
      </c>
      <c r="W454" s="250"/>
    </row>
    <row r="455" spans="1:23" ht="15" customHeight="1">
      <c r="A455" s="119" t="s">
        <v>50</v>
      </c>
      <c r="B455" s="120" t="s">
        <v>962</v>
      </c>
      <c r="C455" s="144">
        <v>1000</v>
      </c>
      <c r="D455" s="144">
        <v>100</v>
      </c>
      <c r="E455" s="121">
        <v>169</v>
      </c>
      <c r="F455" s="122" t="s">
        <v>1396</v>
      </c>
      <c r="G455" s="123" t="s">
        <v>1397</v>
      </c>
      <c r="H455" s="124" t="s">
        <v>337</v>
      </c>
      <c r="I455" s="125"/>
      <c r="J455" s="128" t="s">
        <v>132</v>
      </c>
      <c r="K455" s="129">
        <v>2</v>
      </c>
      <c r="L455" s="130">
        <f t="shared" si="32"/>
        <v>2</v>
      </c>
      <c r="M455" s="264" t="s">
        <v>149</v>
      </c>
      <c r="N455" s="135">
        <f t="shared" si="33"/>
        <v>20</v>
      </c>
      <c r="O455" s="138">
        <f t="shared" si="34"/>
        <v>40</v>
      </c>
      <c r="P455" s="265" t="s">
        <v>614</v>
      </c>
      <c r="Q455" s="142"/>
      <c r="R455" s="258"/>
      <c r="U455" s="116"/>
      <c r="V455" s="118">
        <v>1827</v>
      </c>
      <c r="W455" s="250"/>
    </row>
    <row r="456" spans="1:23" ht="15" customHeight="1">
      <c r="A456" s="119" t="s">
        <v>50</v>
      </c>
      <c r="B456" s="120" t="s">
        <v>962</v>
      </c>
      <c r="C456" s="144">
        <v>1000</v>
      </c>
      <c r="D456" s="144">
        <v>100</v>
      </c>
      <c r="E456" s="121">
        <v>194</v>
      </c>
      <c r="F456" s="122" t="s">
        <v>1398</v>
      </c>
      <c r="G456" s="123" t="s">
        <v>1399</v>
      </c>
      <c r="H456" s="124" t="s">
        <v>337</v>
      </c>
      <c r="I456" s="125"/>
      <c r="J456" s="128" t="s">
        <v>132</v>
      </c>
      <c r="K456" s="129">
        <v>2</v>
      </c>
      <c r="L456" s="130">
        <f t="shared" si="32"/>
        <v>2</v>
      </c>
      <c r="M456" s="264" t="s">
        <v>149</v>
      </c>
      <c r="N456" s="135">
        <f t="shared" si="33"/>
        <v>20</v>
      </c>
      <c r="O456" s="138">
        <f t="shared" si="34"/>
        <v>40</v>
      </c>
      <c r="P456" s="265" t="s">
        <v>614</v>
      </c>
      <c r="Q456" s="142"/>
      <c r="R456" s="258"/>
      <c r="U456" s="116"/>
      <c r="V456" s="118">
        <v>1938</v>
      </c>
      <c r="W456" s="250"/>
    </row>
    <row r="457" spans="1:23" ht="15" customHeight="1">
      <c r="A457" s="119" t="s">
        <v>50</v>
      </c>
      <c r="B457" s="120" t="s">
        <v>962</v>
      </c>
      <c r="C457" s="144">
        <v>1000</v>
      </c>
      <c r="D457" s="144">
        <v>100</v>
      </c>
      <c r="E457" s="121">
        <v>205</v>
      </c>
      <c r="F457" s="266" t="s">
        <v>388</v>
      </c>
      <c r="G457" s="123" t="s">
        <v>1400</v>
      </c>
      <c r="H457" s="124" t="s">
        <v>337</v>
      </c>
      <c r="I457" s="125"/>
      <c r="J457" s="128" t="s">
        <v>132</v>
      </c>
      <c r="K457" s="129">
        <v>2</v>
      </c>
      <c r="L457" s="130">
        <f t="shared" si="32"/>
        <v>2</v>
      </c>
      <c r="M457" s="264" t="s">
        <v>149</v>
      </c>
      <c r="N457" s="135">
        <f t="shared" si="33"/>
        <v>20</v>
      </c>
      <c r="O457" s="138">
        <f t="shared" si="34"/>
        <v>40</v>
      </c>
      <c r="P457" s="265" t="s">
        <v>614</v>
      </c>
      <c r="Q457" s="142"/>
      <c r="R457" s="258"/>
      <c r="U457" s="116"/>
      <c r="V457" s="118">
        <v>2054</v>
      </c>
      <c r="W457" s="250"/>
    </row>
    <row r="458" spans="1:23" ht="15" customHeight="1">
      <c r="A458" s="119" t="s">
        <v>50</v>
      </c>
      <c r="B458" s="120" t="s">
        <v>962</v>
      </c>
      <c r="C458" s="144">
        <v>1000</v>
      </c>
      <c r="D458" s="144">
        <v>100</v>
      </c>
      <c r="E458" s="121">
        <v>219</v>
      </c>
      <c r="F458" s="122" t="s">
        <v>1401</v>
      </c>
      <c r="G458" s="123" t="s">
        <v>1402</v>
      </c>
      <c r="H458" s="124" t="s">
        <v>337</v>
      </c>
      <c r="I458" s="125"/>
      <c r="J458" s="128" t="s">
        <v>132</v>
      </c>
      <c r="K458" s="129">
        <v>2</v>
      </c>
      <c r="L458" s="130">
        <f t="shared" si="32"/>
        <v>2</v>
      </c>
      <c r="M458" s="145" t="s">
        <v>149</v>
      </c>
      <c r="N458" s="135">
        <f t="shared" si="33"/>
        <v>20</v>
      </c>
      <c r="O458" s="138">
        <f t="shared" si="34"/>
        <v>40</v>
      </c>
      <c r="P458" s="141">
        <f t="shared" si="35"/>
        <v>2171.5</v>
      </c>
      <c r="Q458" s="142">
        <f t="shared" si="36"/>
        <v>2605.8000000000002</v>
      </c>
      <c r="R458" s="258"/>
      <c r="U458" s="116"/>
      <c r="V458" s="118">
        <v>2171.5</v>
      </c>
      <c r="W458" s="250"/>
    </row>
    <row r="459" spans="1:23" ht="15" customHeight="1">
      <c r="A459" s="119" t="s">
        <v>50</v>
      </c>
      <c r="B459" s="146" t="s">
        <v>1403</v>
      </c>
      <c r="C459" s="121">
        <v>1000</v>
      </c>
      <c r="D459" s="121">
        <v>25</v>
      </c>
      <c r="E459" s="121">
        <v>28</v>
      </c>
      <c r="F459" s="122" t="s">
        <v>1404</v>
      </c>
      <c r="G459" s="123" t="s">
        <v>1405</v>
      </c>
      <c r="H459" s="124" t="s">
        <v>337</v>
      </c>
      <c r="I459" s="125" t="s">
        <v>132</v>
      </c>
      <c r="J459" s="128"/>
      <c r="K459" s="129">
        <v>12</v>
      </c>
      <c r="L459" s="130">
        <f t="shared" si="32"/>
        <v>12</v>
      </c>
      <c r="M459" s="145" t="s">
        <v>149</v>
      </c>
      <c r="N459" s="135">
        <f t="shared" si="33"/>
        <v>4</v>
      </c>
      <c r="O459" s="138">
        <f t="shared" si="34"/>
        <v>48</v>
      </c>
      <c r="P459" s="141">
        <f t="shared" si="35"/>
        <v>200.5</v>
      </c>
      <c r="Q459" s="142">
        <f t="shared" si="36"/>
        <v>240.6</v>
      </c>
      <c r="R459" s="258"/>
      <c r="U459" s="116"/>
      <c r="V459" s="118">
        <v>200.5</v>
      </c>
      <c r="W459" s="250"/>
    </row>
    <row r="460" spans="1:23" ht="15" customHeight="1">
      <c r="A460" s="119" t="s">
        <v>50</v>
      </c>
      <c r="B460" s="120" t="s">
        <v>1403</v>
      </c>
      <c r="C460" s="144">
        <v>1000</v>
      </c>
      <c r="D460" s="144">
        <v>25</v>
      </c>
      <c r="E460" s="121">
        <v>32</v>
      </c>
      <c r="F460" s="122" t="s">
        <v>1406</v>
      </c>
      <c r="G460" s="123" t="s">
        <v>1407</v>
      </c>
      <c r="H460" s="124" t="s">
        <v>337</v>
      </c>
      <c r="I460" s="125" t="s">
        <v>132</v>
      </c>
      <c r="J460" s="128"/>
      <c r="K460" s="129">
        <v>12</v>
      </c>
      <c r="L460" s="130">
        <f t="shared" si="32"/>
        <v>12</v>
      </c>
      <c r="M460" s="145" t="s">
        <v>149</v>
      </c>
      <c r="N460" s="135">
        <f t="shared" si="33"/>
        <v>4</v>
      </c>
      <c r="O460" s="138">
        <f t="shared" si="34"/>
        <v>48</v>
      </c>
      <c r="P460" s="141">
        <f t="shared" si="35"/>
        <v>221.5</v>
      </c>
      <c r="Q460" s="142">
        <f t="shared" si="36"/>
        <v>265.8</v>
      </c>
      <c r="R460" s="258"/>
      <c r="U460" s="116"/>
      <c r="V460" s="118">
        <v>221.5</v>
      </c>
      <c r="W460" s="250"/>
    </row>
    <row r="461" spans="1:23" ht="15" customHeight="1">
      <c r="A461" s="119" t="s">
        <v>50</v>
      </c>
      <c r="B461" s="120" t="s">
        <v>1403</v>
      </c>
      <c r="C461" s="144">
        <v>1000</v>
      </c>
      <c r="D461" s="144">
        <v>25</v>
      </c>
      <c r="E461" s="121">
        <v>35</v>
      </c>
      <c r="F461" s="259" t="s">
        <v>1408</v>
      </c>
      <c r="G461" s="260" t="s">
        <v>1409</v>
      </c>
      <c r="H461" s="124" t="s">
        <v>337</v>
      </c>
      <c r="I461" s="125" t="s">
        <v>132</v>
      </c>
      <c r="J461" s="128" t="s">
        <v>132</v>
      </c>
      <c r="K461" s="129">
        <v>12</v>
      </c>
      <c r="L461" s="130">
        <f t="shared" si="32"/>
        <v>12</v>
      </c>
      <c r="M461" s="145" t="s">
        <v>149</v>
      </c>
      <c r="N461" s="135">
        <f t="shared" si="33"/>
        <v>4</v>
      </c>
      <c r="O461" s="138">
        <f t="shared" si="34"/>
        <v>48</v>
      </c>
      <c r="P461" s="141">
        <f t="shared" si="35"/>
        <v>229</v>
      </c>
      <c r="Q461" s="142">
        <f t="shared" si="36"/>
        <v>274.8</v>
      </c>
      <c r="R461" s="258"/>
      <c r="U461" s="116"/>
      <c r="V461" s="118">
        <v>229</v>
      </c>
      <c r="W461" s="250"/>
    </row>
    <row r="462" spans="1:23" ht="15" customHeight="1">
      <c r="A462" s="119" t="s">
        <v>50</v>
      </c>
      <c r="B462" s="120" t="s">
        <v>1403</v>
      </c>
      <c r="C462" s="144">
        <v>1000</v>
      </c>
      <c r="D462" s="144">
        <v>25</v>
      </c>
      <c r="E462" s="121">
        <v>38</v>
      </c>
      <c r="F462" s="122" t="s">
        <v>1410</v>
      </c>
      <c r="G462" s="123" t="s">
        <v>1411</v>
      </c>
      <c r="H462" s="124" t="s">
        <v>337</v>
      </c>
      <c r="I462" s="125" t="s">
        <v>132</v>
      </c>
      <c r="J462" s="128"/>
      <c r="K462" s="129">
        <v>10</v>
      </c>
      <c r="L462" s="130">
        <f t="shared" si="32"/>
        <v>10</v>
      </c>
      <c r="M462" s="145" t="s">
        <v>149</v>
      </c>
      <c r="N462" s="135">
        <f t="shared" si="33"/>
        <v>4</v>
      </c>
      <c r="O462" s="138">
        <f t="shared" si="34"/>
        <v>40</v>
      </c>
      <c r="P462" s="141">
        <f t="shared" si="35"/>
        <v>234.5</v>
      </c>
      <c r="Q462" s="142">
        <f t="shared" si="36"/>
        <v>281.39999999999998</v>
      </c>
      <c r="R462" s="258"/>
      <c r="U462" s="116"/>
      <c r="V462" s="118">
        <v>234.5</v>
      </c>
      <c r="W462" s="250"/>
    </row>
    <row r="463" spans="1:23" ht="15" customHeight="1">
      <c r="A463" s="119" t="s">
        <v>50</v>
      </c>
      <c r="B463" s="120" t="s">
        <v>1403</v>
      </c>
      <c r="C463" s="144">
        <v>1000</v>
      </c>
      <c r="D463" s="144">
        <v>25</v>
      </c>
      <c r="E463" s="121">
        <v>42</v>
      </c>
      <c r="F463" s="259" t="s">
        <v>1412</v>
      </c>
      <c r="G463" s="260" t="s">
        <v>1413</v>
      </c>
      <c r="H463" s="124" t="s">
        <v>337</v>
      </c>
      <c r="I463" s="125" t="s">
        <v>132</v>
      </c>
      <c r="J463" s="128" t="s">
        <v>132</v>
      </c>
      <c r="K463" s="129">
        <v>11</v>
      </c>
      <c r="L463" s="130">
        <f t="shared" si="32"/>
        <v>11</v>
      </c>
      <c r="M463" s="145" t="s">
        <v>149</v>
      </c>
      <c r="N463" s="135">
        <f t="shared" si="33"/>
        <v>4</v>
      </c>
      <c r="O463" s="138">
        <f t="shared" si="34"/>
        <v>44</v>
      </c>
      <c r="P463" s="141">
        <f t="shared" si="35"/>
        <v>244.5</v>
      </c>
      <c r="Q463" s="142">
        <f t="shared" si="36"/>
        <v>293.39999999999998</v>
      </c>
      <c r="R463" s="258"/>
      <c r="U463" s="116"/>
      <c r="V463" s="118">
        <v>244.5</v>
      </c>
      <c r="W463" s="250"/>
    </row>
    <row r="464" spans="1:23" ht="15" customHeight="1">
      <c r="A464" s="119" t="s">
        <v>50</v>
      </c>
      <c r="B464" s="120" t="s">
        <v>1403</v>
      </c>
      <c r="C464" s="144">
        <v>1000</v>
      </c>
      <c r="D464" s="144">
        <v>25</v>
      </c>
      <c r="E464" s="121">
        <v>45</v>
      </c>
      <c r="F464" s="122" t="s">
        <v>1414</v>
      </c>
      <c r="G464" s="123" t="s">
        <v>1415</v>
      </c>
      <c r="H464" s="124" t="s">
        <v>337</v>
      </c>
      <c r="I464" s="125" t="s">
        <v>132</v>
      </c>
      <c r="J464" s="128"/>
      <c r="K464" s="129">
        <v>10</v>
      </c>
      <c r="L464" s="130">
        <f t="shared" si="32"/>
        <v>10</v>
      </c>
      <c r="M464" s="145" t="s">
        <v>149</v>
      </c>
      <c r="N464" s="135">
        <f t="shared" si="33"/>
        <v>4</v>
      </c>
      <c r="O464" s="138">
        <f t="shared" si="34"/>
        <v>40</v>
      </c>
      <c r="P464" s="141">
        <f t="shared" si="35"/>
        <v>249</v>
      </c>
      <c r="Q464" s="142">
        <f t="shared" si="36"/>
        <v>298.8</v>
      </c>
      <c r="R464" s="258"/>
      <c r="U464" s="116"/>
      <c r="V464" s="118">
        <v>249</v>
      </c>
      <c r="W464" s="250"/>
    </row>
    <row r="465" spans="1:23" ht="15" customHeight="1">
      <c r="A465" s="119" t="s">
        <v>50</v>
      </c>
      <c r="B465" s="120" t="s">
        <v>1403</v>
      </c>
      <c r="C465" s="144">
        <v>1000</v>
      </c>
      <c r="D465" s="144">
        <v>25</v>
      </c>
      <c r="E465" s="121">
        <v>48</v>
      </c>
      <c r="F465" s="122" t="s">
        <v>1416</v>
      </c>
      <c r="G465" s="123" t="s">
        <v>1417</v>
      </c>
      <c r="H465" s="124" t="s">
        <v>337</v>
      </c>
      <c r="I465" s="125" t="s">
        <v>132</v>
      </c>
      <c r="J465" s="128"/>
      <c r="K465" s="129">
        <v>10</v>
      </c>
      <c r="L465" s="130">
        <f t="shared" ref="L465:L528" si="37">K465</f>
        <v>10</v>
      </c>
      <c r="M465" s="145" t="s">
        <v>149</v>
      </c>
      <c r="N465" s="135">
        <f t="shared" ref="N465:N528" si="38">IF(M465="A",1,IF(M465="B",ROUNDUP(10/L465,0),ROUNDUP(40/L465,0)))</f>
        <v>4</v>
      </c>
      <c r="O465" s="138">
        <f t="shared" ref="O465:O528" si="39">N465*L465</f>
        <v>40</v>
      </c>
      <c r="P465" s="141">
        <f t="shared" si="35"/>
        <v>252.5</v>
      </c>
      <c r="Q465" s="142">
        <f t="shared" si="36"/>
        <v>303</v>
      </c>
      <c r="R465" s="258"/>
      <c r="U465" s="116"/>
      <c r="V465" s="118">
        <v>252.5</v>
      </c>
      <c r="W465" s="250"/>
    </row>
    <row r="466" spans="1:23" ht="15" customHeight="1">
      <c r="A466" s="119" t="s">
        <v>50</v>
      </c>
      <c r="B466" s="120" t="s">
        <v>1403</v>
      </c>
      <c r="C466" s="144">
        <v>1000</v>
      </c>
      <c r="D466" s="144">
        <v>25</v>
      </c>
      <c r="E466" s="121">
        <v>54</v>
      </c>
      <c r="F466" s="122" t="s">
        <v>1418</v>
      </c>
      <c r="G466" s="123" t="s">
        <v>1419</v>
      </c>
      <c r="H466" s="124" t="s">
        <v>337</v>
      </c>
      <c r="I466" s="125" t="s">
        <v>132</v>
      </c>
      <c r="J466" s="128"/>
      <c r="K466" s="129">
        <v>9</v>
      </c>
      <c r="L466" s="130">
        <f t="shared" si="37"/>
        <v>9</v>
      </c>
      <c r="M466" s="145" t="s">
        <v>149</v>
      </c>
      <c r="N466" s="135">
        <f t="shared" si="38"/>
        <v>5</v>
      </c>
      <c r="O466" s="138">
        <f t="shared" si="39"/>
        <v>45</v>
      </c>
      <c r="P466" s="141">
        <f t="shared" si="35"/>
        <v>256.5</v>
      </c>
      <c r="Q466" s="142">
        <f t="shared" si="36"/>
        <v>307.8</v>
      </c>
      <c r="R466" s="258"/>
      <c r="U466" s="116"/>
      <c r="V466" s="118">
        <v>256.5</v>
      </c>
      <c r="W466" s="250"/>
    </row>
    <row r="467" spans="1:23" ht="15" customHeight="1">
      <c r="A467" s="119" t="s">
        <v>50</v>
      </c>
      <c r="B467" s="120" t="s">
        <v>1403</v>
      </c>
      <c r="C467" s="144">
        <v>1000</v>
      </c>
      <c r="D467" s="144">
        <v>25</v>
      </c>
      <c r="E467" s="121">
        <v>57</v>
      </c>
      <c r="F467" s="122" t="s">
        <v>1420</v>
      </c>
      <c r="G467" s="123" t="s">
        <v>1421</v>
      </c>
      <c r="H467" s="124" t="s">
        <v>337</v>
      </c>
      <c r="I467" s="125" t="s">
        <v>132</v>
      </c>
      <c r="J467" s="128"/>
      <c r="K467" s="129">
        <v>9</v>
      </c>
      <c r="L467" s="130">
        <f t="shared" si="37"/>
        <v>9</v>
      </c>
      <c r="M467" s="145" t="s">
        <v>149</v>
      </c>
      <c r="N467" s="135">
        <f t="shared" si="38"/>
        <v>5</v>
      </c>
      <c r="O467" s="138">
        <f t="shared" si="39"/>
        <v>45</v>
      </c>
      <c r="P467" s="141">
        <f t="shared" si="35"/>
        <v>264</v>
      </c>
      <c r="Q467" s="142">
        <f t="shared" si="36"/>
        <v>316.8</v>
      </c>
      <c r="R467" s="258"/>
      <c r="U467" s="116"/>
      <c r="V467" s="118">
        <v>264</v>
      </c>
      <c r="W467" s="250"/>
    </row>
    <row r="468" spans="1:23" ht="15" customHeight="1">
      <c r="A468" s="119" t="s">
        <v>50</v>
      </c>
      <c r="B468" s="120" t="s">
        <v>1403</v>
      </c>
      <c r="C468" s="144">
        <v>1000</v>
      </c>
      <c r="D468" s="144">
        <v>25</v>
      </c>
      <c r="E468" s="121">
        <v>60</v>
      </c>
      <c r="F468" s="122" t="s">
        <v>1422</v>
      </c>
      <c r="G468" s="123" t="s">
        <v>1423</v>
      </c>
      <c r="H468" s="124" t="s">
        <v>337</v>
      </c>
      <c r="I468" s="125" t="s">
        <v>132</v>
      </c>
      <c r="J468" s="128"/>
      <c r="K468" s="129">
        <v>9</v>
      </c>
      <c r="L468" s="130">
        <f t="shared" si="37"/>
        <v>9</v>
      </c>
      <c r="M468" s="145" t="s">
        <v>149</v>
      </c>
      <c r="N468" s="135">
        <f t="shared" si="38"/>
        <v>5</v>
      </c>
      <c r="O468" s="138">
        <f t="shared" si="39"/>
        <v>45</v>
      </c>
      <c r="P468" s="141">
        <f t="shared" si="35"/>
        <v>266.5</v>
      </c>
      <c r="Q468" s="142">
        <f t="shared" si="36"/>
        <v>319.8</v>
      </c>
      <c r="R468" s="258"/>
      <c r="U468" s="116"/>
      <c r="V468" s="118">
        <v>266.5</v>
      </c>
      <c r="W468" s="250"/>
    </row>
    <row r="469" spans="1:23" ht="15" customHeight="1">
      <c r="A469" s="119" t="s">
        <v>50</v>
      </c>
      <c r="B469" s="120" t="s">
        <v>1403</v>
      </c>
      <c r="C469" s="144">
        <v>1000</v>
      </c>
      <c r="D469" s="144">
        <v>25</v>
      </c>
      <c r="E469" s="121">
        <v>64</v>
      </c>
      <c r="F469" s="122" t="s">
        <v>1424</v>
      </c>
      <c r="G469" s="123" t="s">
        <v>1425</v>
      </c>
      <c r="H469" s="124" t="s">
        <v>337</v>
      </c>
      <c r="I469" s="125" t="s">
        <v>132</v>
      </c>
      <c r="J469" s="128"/>
      <c r="K469" s="129">
        <v>8</v>
      </c>
      <c r="L469" s="130">
        <f t="shared" si="37"/>
        <v>8</v>
      </c>
      <c r="M469" s="264" t="s">
        <v>149</v>
      </c>
      <c r="N469" s="135">
        <f t="shared" si="38"/>
        <v>5</v>
      </c>
      <c r="O469" s="138">
        <f t="shared" si="39"/>
        <v>40</v>
      </c>
      <c r="P469" s="265" t="s">
        <v>614</v>
      </c>
      <c r="Q469" s="142"/>
      <c r="R469" s="258"/>
      <c r="U469" s="116"/>
      <c r="V469" s="118">
        <v>280</v>
      </c>
      <c r="W469" s="250"/>
    </row>
    <row r="470" spans="1:23" ht="15" customHeight="1">
      <c r="A470" s="119" t="s">
        <v>50</v>
      </c>
      <c r="B470" s="120" t="s">
        <v>1403</v>
      </c>
      <c r="C470" s="144">
        <v>1000</v>
      </c>
      <c r="D470" s="144">
        <v>25</v>
      </c>
      <c r="E470" s="121">
        <v>76</v>
      </c>
      <c r="F470" s="259" t="s">
        <v>1426</v>
      </c>
      <c r="G470" s="260" t="s">
        <v>1427</v>
      </c>
      <c r="H470" s="124" t="s">
        <v>337</v>
      </c>
      <c r="I470" s="125" t="s">
        <v>132</v>
      </c>
      <c r="J470" s="128" t="s">
        <v>132</v>
      </c>
      <c r="K470" s="129">
        <v>7</v>
      </c>
      <c r="L470" s="130">
        <f t="shared" si="37"/>
        <v>7</v>
      </c>
      <c r="M470" s="145" t="s">
        <v>149</v>
      </c>
      <c r="N470" s="135">
        <f t="shared" si="38"/>
        <v>6</v>
      </c>
      <c r="O470" s="138">
        <f t="shared" si="39"/>
        <v>42</v>
      </c>
      <c r="P470" s="141">
        <f t="shared" si="35"/>
        <v>297</v>
      </c>
      <c r="Q470" s="142">
        <f t="shared" si="36"/>
        <v>356.4</v>
      </c>
      <c r="R470" s="258"/>
      <c r="U470" s="116"/>
      <c r="V470" s="118">
        <v>297</v>
      </c>
      <c r="W470" s="250"/>
    </row>
    <row r="471" spans="1:23" ht="15" customHeight="1">
      <c r="A471" s="119" t="s">
        <v>50</v>
      </c>
      <c r="B471" s="120" t="s">
        <v>1403</v>
      </c>
      <c r="C471" s="144">
        <v>1000</v>
      </c>
      <c r="D471" s="144">
        <v>25</v>
      </c>
      <c r="E471" s="121">
        <v>89</v>
      </c>
      <c r="F471" s="259" t="s">
        <v>1428</v>
      </c>
      <c r="G471" s="260" t="s">
        <v>1429</v>
      </c>
      <c r="H471" s="124" t="s">
        <v>337</v>
      </c>
      <c r="I471" s="125" t="s">
        <v>132</v>
      </c>
      <c r="J471" s="128" t="s">
        <v>132</v>
      </c>
      <c r="K471" s="129">
        <v>6</v>
      </c>
      <c r="L471" s="130">
        <f t="shared" si="37"/>
        <v>6</v>
      </c>
      <c r="M471" s="145" t="s">
        <v>149</v>
      </c>
      <c r="N471" s="135">
        <f t="shared" si="38"/>
        <v>7</v>
      </c>
      <c r="O471" s="138">
        <f t="shared" si="39"/>
        <v>42</v>
      </c>
      <c r="P471" s="141">
        <f t="shared" si="35"/>
        <v>330</v>
      </c>
      <c r="Q471" s="142">
        <f t="shared" si="36"/>
        <v>396</v>
      </c>
      <c r="R471" s="258"/>
      <c r="U471" s="116"/>
      <c r="V471" s="118">
        <v>330</v>
      </c>
      <c r="W471" s="250"/>
    </row>
    <row r="472" spans="1:23" ht="15" customHeight="1">
      <c r="A472" s="119" t="s">
        <v>50</v>
      </c>
      <c r="B472" s="120" t="s">
        <v>1403</v>
      </c>
      <c r="C472" s="144">
        <v>1000</v>
      </c>
      <c r="D472" s="144">
        <v>25</v>
      </c>
      <c r="E472" s="121">
        <v>108</v>
      </c>
      <c r="F472" s="122" t="s">
        <v>1430</v>
      </c>
      <c r="G472" s="123" t="s">
        <v>1431</v>
      </c>
      <c r="H472" s="124" t="s">
        <v>337</v>
      </c>
      <c r="I472" s="125" t="s">
        <v>132</v>
      </c>
      <c r="J472" s="128"/>
      <c r="K472" s="129">
        <v>6</v>
      </c>
      <c r="L472" s="130">
        <f t="shared" si="37"/>
        <v>6</v>
      </c>
      <c r="M472" s="145" t="s">
        <v>149</v>
      </c>
      <c r="N472" s="135">
        <f t="shared" si="38"/>
        <v>7</v>
      </c>
      <c r="O472" s="138">
        <f t="shared" si="39"/>
        <v>42</v>
      </c>
      <c r="P472" s="141">
        <f t="shared" si="35"/>
        <v>431.5</v>
      </c>
      <c r="Q472" s="142">
        <f t="shared" si="36"/>
        <v>517.79999999999995</v>
      </c>
      <c r="R472" s="258"/>
      <c r="U472" s="116"/>
      <c r="V472" s="118">
        <v>431.5</v>
      </c>
      <c r="W472" s="250"/>
    </row>
    <row r="473" spans="1:23" ht="15" customHeight="1">
      <c r="A473" s="119" t="s">
        <v>50</v>
      </c>
      <c r="B473" s="120" t="s">
        <v>1403</v>
      </c>
      <c r="C473" s="144">
        <v>1000</v>
      </c>
      <c r="D473" s="144">
        <v>25</v>
      </c>
      <c r="E473" s="121">
        <v>114</v>
      </c>
      <c r="F473" s="122" t="s">
        <v>1432</v>
      </c>
      <c r="G473" s="123" t="s">
        <v>1433</v>
      </c>
      <c r="H473" s="124" t="s">
        <v>337</v>
      </c>
      <c r="I473" s="125" t="s">
        <v>132</v>
      </c>
      <c r="J473" s="128"/>
      <c r="K473" s="129">
        <v>5</v>
      </c>
      <c r="L473" s="130">
        <f t="shared" si="37"/>
        <v>5</v>
      </c>
      <c r="M473" s="145" t="s">
        <v>149</v>
      </c>
      <c r="N473" s="135">
        <f t="shared" si="38"/>
        <v>8</v>
      </c>
      <c r="O473" s="138">
        <f t="shared" si="39"/>
        <v>40</v>
      </c>
      <c r="P473" s="141">
        <f t="shared" si="35"/>
        <v>458</v>
      </c>
      <c r="Q473" s="142">
        <f t="shared" si="36"/>
        <v>549.6</v>
      </c>
      <c r="R473" s="258"/>
      <c r="U473" s="116"/>
      <c r="V473" s="118">
        <v>458</v>
      </c>
      <c r="W473" s="250"/>
    </row>
    <row r="474" spans="1:23" ht="15" customHeight="1">
      <c r="A474" s="119" t="s">
        <v>50</v>
      </c>
      <c r="B474" s="120" t="s">
        <v>1403</v>
      </c>
      <c r="C474" s="144">
        <v>1000</v>
      </c>
      <c r="D474" s="144">
        <v>25</v>
      </c>
      <c r="E474" s="121">
        <v>133</v>
      </c>
      <c r="F474" s="122" t="s">
        <v>1434</v>
      </c>
      <c r="G474" s="123" t="s">
        <v>1435</v>
      </c>
      <c r="H474" s="124" t="s">
        <v>337</v>
      </c>
      <c r="I474" s="125" t="s">
        <v>132</v>
      </c>
      <c r="J474" s="128"/>
      <c r="K474" s="129">
        <v>5</v>
      </c>
      <c r="L474" s="130">
        <f t="shared" si="37"/>
        <v>5</v>
      </c>
      <c r="M474" s="145" t="s">
        <v>149</v>
      </c>
      <c r="N474" s="135">
        <f t="shared" si="38"/>
        <v>8</v>
      </c>
      <c r="O474" s="138">
        <f t="shared" si="39"/>
        <v>40</v>
      </c>
      <c r="P474" s="141">
        <f t="shared" si="35"/>
        <v>480</v>
      </c>
      <c r="Q474" s="142">
        <f t="shared" si="36"/>
        <v>576</v>
      </c>
      <c r="R474" s="258"/>
      <c r="U474" s="116"/>
      <c r="V474" s="118">
        <v>480</v>
      </c>
      <c r="W474" s="250"/>
    </row>
    <row r="475" spans="1:23" ht="15" customHeight="1">
      <c r="A475" s="119" t="s">
        <v>50</v>
      </c>
      <c r="B475" s="120" t="s">
        <v>1403</v>
      </c>
      <c r="C475" s="144">
        <v>1000</v>
      </c>
      <c r="D475" s="144">
        <v>25</v>
      </c>
      <c r="E475" s="121">
        <v>159</v>
      </c>
      <c r="F475" s="122" t="s">
        <v>1436</v>
      </c>
      <c r="G475" s="123" t="s">
        <v>1437</v>
      </c>
      <c r="H475" s="124" t="s">
        <v>337</v>
      </c>
      <c r="I475" s="125" t="s">
        <v>132</v>
      </c>
      <c r="J475" s="128"/>
      <c r="K475" s="129">
        <v>4</v>
      </c>
      <c r="L475" s="130">
        <f t="shared" si="37"/>
        <v>4</v>
      </c>
      <c r="M475" s="145" t="s">
        <v>149</v>
      </c>
      <c r="N475" s="135">
        <f t="shared" si="38"/>
        <v>10</v>
      </c>
      <c r="O475" s="138">
        <f t="shared" si="39"/>
        <v>40</v>
      </c>
      <c r="P475" s="141">
        <f t="shared" si="35"/>
        <v>536.5</v>
      </c>
      <c r="Q475" s="142">
        <f t="shared" si="36"/>
        <v>643.79999999999995</v>
      </c>
      <c r="R475" s="258"/>
      <c r="U475" s="116"/>
      <c r="V475" s="118">
        <v>536.5</v>
      </c>
      <c r="W475" s="250"/>
    </row>
    <row r="476" spans="1:23" ht="15" customHeight="1">
      <c r="A476" s="119" t="s">
        <v>50</v>
      </c>
      <c r="B476" s="120" t="s">
        <v>1403</v>
      </c>
      <c r="C476" s="144">
        <v>1000</v>
      </c>
      <c r="D476" s="144">
        <v>25</v>
      </c>
      <c r="E476" s="121">
        <v>169</v>
      </c>
      <c r="F476" s="122" t="s">
        <v>1438</v>
      </c>
      <c r="G476" s="123" t="s">
        <v>1439</v>
      </c>
      <c r="H476" s="124" t="s">
        <v>337</v>
      </c>
      <c r="I476" s="125" t="s">
        <v>132</v>
      </c>
      <c r="J476" s="128"/>
      <c r="K476" s="129">
        <v>4</v>
      </c>
      <c r="L476" s="130">
        <f t="shared" si="37"/>
        <v>4</v>
      </c>
      <c r="M476" s="145" t="s">
        <v>149</v>
      </c>
      <c r="N476" s="135">
        <f t="shared" si="38"/>
        <v>10</v>
      </c>
      <c r="O476" s="138">
        <f t="shared" si="39"/>
        <v>40</v>
      </c>
      <c r="P476" s="141">
        <f t="shared" si="35"/>
        <v>560.5</v>
      </c>
      <c r="Q476" s="142">
        <f t="shared" si="36"/>
        <v>672.6</v>
      </c>
      <c r="R476" s="258"/>
      <c r="U476" s="116"/>
      <c r="V476" s="118">
        <v>560.5</v>
      </c>
      <c r="W476" s="250"/>
    </row>
    <row r="477" spans="1:23" ht="15" customHeight="1">
      <c r="A477" s="119" t="s">
        <v>50</v>
      </c>
      <c r="B477" s="120" t="s">
        <v>1403</v>
      </c>
      <c r="C477" s="144">
        <v>1000</v>
      </c>
      <c r="D477" s="144">
        <v>25</v>
      </c>
      <c r="E477" s="121">
        <v>219</v>
      </c>
      <c r="F477" s="122" t="s">
        <v>1440</v>
      </c>
      <c r="G477" s="123" t="s">
        <v>1441</v>
      </c>
      <c r="H477" s="124" t="s">
        <v>337</v>
      </c>
      <c r="I477" s="125" t="s">
        <v>132</v>
      </c>
      <c r="J477" s="128"/>
      <c r="K477" s="129">
        <v>3</v>
      </c>
      <c r="L477" s="130">
        <f t="shared" si="37"/>
        <v>3</v>
      </c>
      <c r="M477" s="264" t="s">
        <v>149</v>
      </c>
      <c r="N477" s="135">
        <f t="shared" si="38"/>
        <v>14</v>
      </c>
      <c r="O477" s="138">
        <f t="shared" si="39"/>
        <v>42</v>
      </c>
      <c r="P477" s="265" t="s">
        <v>614</v>
      </c>
      <c r="Q477" s="142"/>
      <c r="R477" s="258"/>
      <c r="U477" s="116"/>
      <c r="V477" s="118">
        <v>714.5</v>
      </c>
      <c r="W477" s="250"/>
    </row>
    <row r="478" spans="1:23" ht="15" customHeight="1">
      <c r="A478" s="119" t="s">
        <v>50</v>
      </c>
      <c r="B478" s="120" t="s">
        <v>1403</v>
      </c>
      <c r="C478" s="144">
        <v>1000</v>
      </c>
      <c r="D478" s="144">
        <v>25</v>
      </c>
      <c r="E478" s="121">
        <v>273</v>
      </c>
      <c r="F478" s="122" t="s">
        <v>1442</v>
      </c>
      <c r="G478" s="123" t="s">
        <v>1443</v>
      </c>
      <c r="H478" s="124" t="s">
        <v>337</v>
      </c>
      <c r="I478" s="125" t="s">
        <v>132</v>
      </c>
      <c r="J478" s="128"/>
      <c r="K478" s="129">
        <v>2</v>
      </c>
      <c r="L478" s="130">
        <f t="shared" si="37"/>
        <v>2</v>
      </c>
      <c r="M478" s="264" t="s">
        <v>149</v>
      </c>
      <c r="N478" s="135">
        <f t="shared" si="38"/>
        <v>20</v>
      </c>
      <c r="O478" s="138">
        <f t="shared" si="39"/>
        <v>40</v>
      </c>
      <c r="P478" s="265" t="s">
        <v>614</v>
      </c>
      <c r="Q478" s="142"/>
      <c r="R478" s="258"/>
      <c r="U478" s="116"/>
      <c r="V478" s="118">
        <v>956</v>
      </c>
      <c r="W478" s="250"/>
    </row>
    <row r="479" spans="1:23" ht="15" customHeight="1">
      <c r="A479" s="119" t="s">
        <v>50</v>
      </c>
      <c r="B479" s="120" t="s">
        <v>1403</v>
      </c>
      <c r="C479" s="144">
        <v>1000</v>
      </c>
      <c r="D479" s="121">
        <v>30</v>
      </c>
      <c r="E479" s="121">
        <v>18</v>
      </c>
      <c r="F479" s="122" t="s">
        <v>1444</v>
      </c>
      <c r="G479" s="123" t="s">
        <v>1445</v>
      </c>
      <c r="H479" s="124" t="s">
        <v>337</v>
      </c>
      <c r="I479" s="125" t="s">
        <v>132</v>
      </c>
      <c r="J479" s="128"/>
      <c r="K479" s="129">
        <v>12</v>
      </c>
      <c r="L479" s="130">
        <f t="shared" si="37"/>
        <v>12</v>
      </c>
      <c r="M479" s="145" t="s">
        <v>149</v>
      </c>
      <c r="N479" s="135">
        <f t="shared" si="38"/>
        <v>4</v>
      </c>
      <c r="O479" s="138">
        <f t="shared" si="39"/>
        <v>48</v>
      </c>
      <c r="P479" s="141">
        <f t="shared" si="35"/>
        <v>183</v>
      </c>
      <c r="Q479" s="142">
        <f t="shared" si="36"/>
        <v>219.6</v>
      </c>
      <c r="R479" s="258"/>
      <c r="U479" s="116"/>
      <c r="V479" s="118">
        <v>183</v>
      </c>
      <c r="W479" s="250"/>
    </row>
    <row r="480" spans="1:23" ht="15" customHeight="1">
      <c r="A480" s="119" t="s">
        <v>50</v>
      </c>
      <c r="B480" s="120" t="s">
        <v>1403</v>
      </c>
      <c r="C480" s="144">
        <v>1000</v>
      </c>
      <c r="D480" s="144">
        <v>30</v>
      </c>
      <c r="E480" s="121">
        <v>21</v>
      </c>
      <c r="F480" s="122" t="s">
        <v>1446</v>
      </c>
      <c r="G480" s="123" t="s">
        <v>1447</v>
      </c>
      <c r="H480" s="124" t="s">
        <v>337</v>
      </c>
      <c r="I480" s="125" t="s">
        <v>132</v>
      </c>
      <c r="J480" s="128"/>
      <c r="K480" s="129">
        <v>12</v>
      </c>
      <c r="L480" s="130">
        <f t="shared" si="37"/>
        <v>12</v>
      </c>
      <c r="M480" s="145" t="s">
        <v>149</v>
      </c>
      <c r="N480" s="135">
        <f t="shared" si="38"/>
        <v>4</v>
      </c>
      <c r="O480" s="138">
        <f t="shared" si="39"/>
        <v>48</v>
      </c>
      <c r="P480" s="141">
        <f t="shared" si="35"/>
        <v>186.5</v>
      </c>
      <c r="Q480" s="142">
        <f t="shared" si="36"/>
        <v>223.8</v>
      </c>
      <c r="R480" s="258"/>
      <c r="U480" s="116"/>
      <c r="V480" s="118">
        <v>186.5</v>
      </c>
      <c r="W480" s="250"/>
    </row>
    <row r="481" spans="1:23" ht="15" customHeight="1">
      <c r="A481" s="119" t="s">
        <v>50</v>
      </c>
      <c r="B481" s="120" t="s">
        <v>1403</v>
      </c>
      <c r="C481" s="144">
        <v>1000</v>
      </c>
      <c r="D481" s="144">
        <v>30</v>
      </c>
      <c r="E481" s="121">
        <v>25</v>
      </c>
      <c r="F481" s="122" t="s">
        <v>1448</v>
      </c>
      <c r="G481" s="123" t="s">
        <v>1449</v>
      </c>
      <c r="H481" s="124" t="s">
        <v>337</v>
      </c>
      <c r="I481" s="125" t="s">
        <v>132</v>
      </c>
      <c r="J481" s="128"/>
      <c r="K481" s="129">
        <v>12</v>
      </c>
      <c r="L481" s="130">
        <f t="shared" si="37"/>
        <v>12</v>
      </c>
      <c r="M481" s="145" t="s">
        <v>149</v>
      </c>
      <c r="N481" s="135">
        <f t="shared" si="38"/>
        <v>4</v>
      </c>
      <c r="O481" s="138">
        <f t="shared" si="39"/>
        <v>48</v>
      </c>
      <c r="P481" s="141">
        <f t="shared" si="35"/>
        <v>216.5</v>
      </c>
      <c r="Q481" s="142">
        <f t="shared" si="36"/>
        <v>259.8</v>
      </c>
      <c r="R481" s="258"/>
      <c r="U481" s="116"/>
      <c r="V481" s="118">
        <v>216.5</v>
      </c>
      <c r="W481" s="250"/>
    </row>
    <row r="482" spans="1:23" ht="15" customHeight="1">
      <c r="A482" s="119" t="s">
        <v>50</v>
      </c>
      <c r="B482" s="120" t="s">
        <v>1403</v>
      </c>
      <c r="C482" s="144">
        <v>1000</v>
      </c>
      <c r="D482" s="144">
        <v>30</v>
      </c>
      <c r="E482" s="121">
        <v>28</v>
      </c>
      <c r="F482" s="122" t="s">
        <v>1450</v>
      </c>
      <c r="G482" s="123" t="s">
        <v>1451</v>
      </c>
      <c r="H482" s="124" t="s">
        <v>337</v>
      </c>
      <c r="I482" s="125" t="s">
        <v>132</v>
      </c>
      <c r="J482" s="128"/>
      <c r="K482" s="129">
        <v>10</v>
      </c>
      <c r="L482" s="130">
        <f t="shared" si="37"/>
        <v>10</v>
      </c>
      <c r="M482" s="145" t="s">
        <v>149</v>
      </c>
      <c r="N482" s="135">
        <f t="shared" si="38"/>
        <v>4</v>
      </c>
      <c r="O482" s="138">
        <f t="shared" si="39"/>
        <v>40</v>
      </c>
      <c r="P482" s="141">
        <f t="shared" si="35"/>
        <v>219</v>
      </c>
      <c r="Q482" s="142">
        <f t="shared" si="36"/>
        <v>262.8</v>
      </c>
      <c r="R482" s="258"/>
      <c r="U482" s="116"/>
      <c r="V482" s="118">
        <v>219</v>
      </c>
      <c r="W482" s="250"/>
    </row>
    <row r="483" spans="1:23" ht="15" customHeight="1">
      <c r="A483" s="119" t="s">
        <v>50</v>
      </c>
      <c r="B483" s="120" t="s">
        <v>1403</v>
      </c>
      <c r="C483" s="144">
        <v>1000</v>
      </c>
      <c r="D483" s="144">
        <v>30</v>
      </c>
      <c r="E483" s="121">
        <v>32</v>
      </c>
      <c r="F483" s="122" t="s">
        <v>1452</v>
      </c>
      <c r="G483" s="123" t="s">
        <v>1453</v>
      </c>
      <c r="H483" s="124" t="s">
        <v>337</v>
      </c>
      <c r="I483" s="125" t="s">
        <v>132</v>
      </c>
      <c r="J483" s="128"/>
      <c r="K483" s="129">
        <v>10</v>
      </c>
      <c r="L483" s="130">
        <f t="shared" si="37"/>
        <v>10</v>
      </c>
      <c r="M483" s="145" t="s">
        <v>149</v>
      </c>
      <c r="N483" s="135">
        <f t="shared" si="38"/>
        <v>4</v>
      </c>
      <c r="O483" s="138">
        <f t="shared" si="39"/>
        <v>40</v>
      </c>
      <c r="P483" s="141">
        <f t="shared" si="35"/>
        <v>230</v>
      </c>
      <c r="Q483" s="142">
        <f t="shared" si="36"/>
        <v>276</v>
      </c>
      <c r="R483" s="258"/>
      <c r="U483" s="116"/>
      <c r="V483" s="118">
        <v>230</v>
      </c>
      <c r="W483" s="250"/>
    </row>
    <row r="484" spans="1:23" ht="15" customHeight="1">
      <c r="A484" s="119" t="s">
        <v>50</v>
      </c>
      <c r="B484" s="120" t="s">
        <v>1403</v>
      </c>
      <c r="C484" s="144">
        <v>1000</v>
      </c>
      <c r="D484" s="144">
        <v>30</v>
      </c>
      <c r="E484" s="121">
        <v>35</v>
      </c>
      <c r="F484" s="122" t="s">
        <v>1454</v>
      </c>
      <c r="G484" s="123" t="s">
        <v>1455</v>
      </c>
      <c r="H484" s="124" t="s">
        <v>337</v>
      </c>
      <c r="I484" s="125" t="s">
        <v>132</v>
      </c>
      <c r="J484" s="128" t="s">
        <v>132</v>
      </c>
      <c r="K484" s="129">
        <v>10</v>
      </c>
      <c r="L484" s="130">
        <f t="shared" si="37"/>
        <v>10</v>
      </c>
      <c r="M484" s="145" t="s">
        <v>149</v>
      </c>
      <c r="N484" s="135">
        <f t="shared" si="38"/>
        <v>4</v>
      </c>
      <c r="O484" s="138">
        <f t="shared" si="39"/>
        <v>40</v>
      </c>
      <c r="P484" s="141">
        <f t="shared" si="35"/>
        <v>244.5</v>
      </c>
      <c r="Q484" s="142">
        <f t="shared" si="36"/>
        <v>293.39999999999998</v>
      </c>
      <c r="R484" s="258"/>
      <c r="U484" s="116"/>
      <c r="V484" s="118">
        <v>244.5</v>
      </c>
      <c r="W484" s="250"/>
    </row>
    <row r="485" spans="1:23" ht="15" customHeight="1">
      <c r="A485" s="119" t="s">
        <v>50</v>
      </c>
      <c r="B485" s="120" t="s">
        <v>1403</v>
      </c>
      <c r="C485" s="144">
        <v>1000</v>
      </c>
      <c r="D485" s="144">
        <v>30</v>
      </c>
      <c r="E485" s="121">
        <v>38</v>
      </c>
      <c r="F485" s="122" t="s">
        <v>1456</v>
      </c>
      <c r="G485" s="123" t="s">
        <v>1457</v>
      </c>
      <c r="H485" s="124" t="s">
        <v>337</v>
      </c>
      <c r="I485" s="125" t="s">
        <v>132</v>
      </c>
      <c r="J485" s="128"/>
      <c r="K485" s="129">
        <v>9</v>
      </c>
      <c r="L485" s="130">
        <f t="shared" si="37"/>
        <v>9</v>
      </c>
      <c r="M485" s="145" t="s">
        <v>149</v>
      </c>
      <c r="N485" s="135">
        <f t="shared" si="38"/>
        <v>5</v>
      </c>
      <c r="O485" s="138">
        <f t="shared" si="39"/>
        <v>45</v>
      </c>
      <c r="P485" s="141">
        <f t="shared" si="35"/>
        <v>255.5</v>
      </c>
      <c r="Q485" s="142">
        <f t="shared" si="36"/>
        <v>306.60000000000002</v>
      </c>
      <c r="R485" s="258"/>
      <c r="U485" s="116"/>
      <c r="V485" s="118">
        <v>255.5</v>
      </c>
      <c r="W485" s="250"/>
    </row>
    <row r="486" spans="1:23" ht="15" customHeight="1">
      <c r="A486" s="119" t="s">
        <v>50</v>
      </c>
      <c r="B486" s="120" t="s">
        <v>1403</v>
      </c>
      <c r="C486" s="144">
        <v>1000</v>
      </c>
      <c r="D486" s="144">
        <v>30</v>
      </c>
      <c r="E486" s="121">
        <v>42</v>
      </c>
      <c r="F486" s="122" t="s">
        <v>1458</v>
      </c>
      <c r="G486" s="123" t="s">
        <v>1459</v>
      </c>
      <c r="H486" s="124" t="s">
        <v>337</v>
      </c>
      <c r="I486" s="125" t="s">
        <v>132</v>
      </c>
      <c r="J486" s="128" t="s">
        <v>132</v>
      </c>
      <c r="K486" s="129">
        <v>9</v>
      </c>
      <c r="L486" s="130">
        <f t="shared" si="37"/>
        <v>9</v>
      </c>
      <c r="M486" s="145" t="s">
        <v>149</v>
      </c>
      <c r="N486" s="135">
        <f t="shared" si="38"/>
        <v>5</v>
      </c>
      <c r="O486" s="138">
        <f t="shared" si="39"/>
        <v>45</v>
      </c>
      <c r="P486" s="141">
        <f t="shared" si="35"/>
        <v>256.5</v>
      </c>
      <c r="Q486" s="142">
        <f t="shared" si="36"/>
        <v>307.8</v>
      </c>
      <c r="R486" s="258"/>
      <c r="U486" s="116"/>
      <c r="V486" s="118">
        <v>256.5</v>
      </c>
      <c r="W486" s="250"/>
    </row>
    <row r="487" spans="1:23" ht="15" customHeight="1">
      <c r="A487" s="119" t="s">
        <v>50</v>
      </c>
      <c r="B487" s="120" t="s">
        <v>1403</v>
      </c>
      <c r="C487" s="144">
        <v>1000</v>
      </c>
      <c r="D487" s="144">
        <v>30</v>
      </c>
      <c r="E487" s="121">
        <v>45</v>
      </c>
      <c r="F487" s="122" t="s">
        <v>1460</v>
      </c>
      <c r="G487" s="123" t="s">
        <v>1461</v>
      </c>
      <c r="H487" s="124" t="s">
        <v>337</v>
      </c>
      <c r="I487" s="125" t="s">
        <v>132</v>
      </c>
      <c r="J487" s="128" t="s">
        <v>132</v>
      </c>
      <c r="K487" s="129">
        <v>9</v>
      </c>
      <c r="L487" s="130">
        <f t="shared" si="37"/>
        <v>9</v>
      </c>
      <c r="M487" s="145" t="s">
        <v>149</v>
      </c>
      <c r="N487" s="135">
        <f t="shared" si="38"/>
        <v>5</v>
      </c>
      <c r="O487" s="138">
        <f t="shared" si="39"/>
        <v>45</v>
      </c>
      <c r="P487" s="141">
        <f t="shared" si="35"/>
        <v>263</v>
      </c>
      <c r="Q487" s="142">
        <f t="shared" si="36"/>
        <v>315.60000000000002</v>
      </c>
      <c r="R487" s="258"/>
      <c r="U487" s="116"/>
      <c r="V487" s="118">
        <v>263</v>
      </c>
      <c r="W487" s="250"/>
    </row>
    <row r="488" spans="1:23" ht="15" customHeight="1">
      <c r="A488" s="119" t="s">
        <v>50</v>
      </c>
      <c r="B488" s="120" t="s">
        <v>1403</v>
      </c>
      <c r="C488" s="144">
        <v>1000</v>
      </c>
      <c r="D488" s="144">
        <v>30</v>
      </c>
      <c r="E488" s="121">
        <v>48</v>
      </c>
      <c r="F488" s="122" t="s">
        <v>1462</v>
      </c>
      <c r="G488" s="123" t="s">
        <v>1463</v>
      </c>
      <c r="H488" s="124" t="s">
        <v>337</v>
      </c>
      <c r="I488" s="125" t="s">
        <v>132</v>
      </c>
      <c r="J488" s="128" t="s">
        <v>132</v>
      </c>
      <c r="K488" s="129">
        <v>9</v>
      </c>
      <c r="L488" s="130">
        <f t="shared" si="37"/>
        <v>9</v>
      </c>
      <c r="M488" s="145" t="s">
        <v>149</v>
      </c>
      <c r="N488" s="135">
        <f t="shared" si="38"/>
        <v>5</v>
      </c>
      <c r="O488" s="138">
        <f t="shared" si="39"/>
        <v>45</v>
      </c>
      <c r="P488" s="141">
        <f t="shared" si="35"/>
        <v>265.5</v>
      </c>
      <c r="Q488" s="142">
        <f t="shared" si="36"/>
        <v>318.60000000000002</v>
      </c>
      <c r="R488" s="258"/>
      <c r="U488" s="116"/>
      <c r="V488" s="118">
        <v>265.5</v>
      </c>
      <c r="W488" s="250"/>
    </row>
    <row r="489" spans="1:23" ht="15" customHeight="1">
      <c r="A489" s="119" t="s">
        <v>50</v>
      </c>
      <c r="B489" s="120" t="s">
        <v>1403</v>
      </c>
      <c r="C489" s="144">
        <v>1000</v>
      </c>
      <c r="D489" s="144">
        <v>30</v>
      </c>
      <c r="E489" s="121">
        <v>54</v>
      </c>
      <c r="F489" s="122" t="s">
        <v>1464</v>
      </c>
      <c r="G489" s="123" t="s">
        <v>1465</v>
      </c>
      <c r="H489" s="124" t="s">
        <v>337</v>
      </c>
      <c r="I489" s="125" t="s">
        <v>132</v>
      </c>
      <c r="J489" s="128"/>
      <c r="K489" s="129">
        <v>8</v>
      </c>
      <c r="L489" s="130">
        <f t="shared" si="37"/>
        <v>8</v>
      </c>
      <c r="M489" s="145" t="s">
        <v>149</v>
      </c>
      <c r="N489" s="135">
        <f t="shared" si="38"/>
        <v>5</v>
      </c>
      <c r="O489" s="138">
        <f t="shared" si="39"/>
        <v>40</v>
      </c>
      <c r="P489" s="141">
        <f t="shared" si="35"/>
        <v>268</v>
      </c>
      <c r="Q489" s="142">
        <f t="shared" si="36"/>
        <v>321.60000000000002</v>
      </c>
      <c r="R489" s="258"/>
      <c r="U489" s="116"/>
      <c r="V489" s="118">
        <v>268</v>
      </c>
      <c r="W489" s="250"/>
    </row>
    <row r="490" spans="1:23" ht="15" customHeight="1">
      <c r="A490" s="119" t="s">
        <v>50</v>
      </c>
      <c r="B490" s="120" t="s">
        <v>1403</v>
      </c>
      <c r="C490" s="144">
        <v>1000</v>
      </c>
      <c r="D490" s="144">
        <v>30</v>
      </c>
      <c r="E490" s="121">
        <v>57</v>
      </c>
      <c r="F490" s="122" t="s">
        <v>1466</v>
      </c>
      <c r="G490" s="123" t="s">
        <v>1467</v>
      </c>
      <c r="H490" s="124" t="s">
        <v>337</v>
      </c>
      <c r="I490" s="125" t="s">
        <v>132</v>
      </c>
      <c r="J490" s="128" t="s">
        <v>132</v>
      </c>
      <c r="K490" s="129">
        <v>8</v>
      </c>
      <c r="L490" s="130">
        <f t="shared" si="37"/>
        <v>8</v>
      </c>
      <c r="M490" s="145" t="s">
        <v>149</v>
      </c>
      <c r="N490" s="135">
        <f t="shared" si="38"/>
        <v>5</v>
      </c>
      <c r="O490" s="138">
        <f t="shared" si="39"/>
        <v>40</v>
      </c>
      <c r="P490" s="141">
        <f t="shared" si="35"/>
        <v>273.5</v>
      </c>
      <c r="Q490" s="142">
        <f t="shared" si="36"/>
        <v>328.2</v>
      </c>
      <c r="R490" s="258"/>
      <c r="U490" s="116"/>
      <c r="V490" s="118">
        <v>273.5</v>
      </c>
      <c r="W490" s="250"/>
    </row>
    <row r="491" spans="1:23" ht="15" customHeight="1">
      <c r="A491" s="119" t="s">
        <v>50</v>
      </c>
      <c r="B491" s="120" t="s">
        <v>1403</v>
      </c>
      <c r="C491" s="144">
        <v>1000</v>
      </c>
      <c r="D491" s="144">
        <v>30</v>
      </c>
      <c r="E491" s="121">
        <v>60</v>
      </c>
      <c r="F491" s="122" t="s">
        <v>1468</v>
      </c>
      <c r="G491" s="123" t="s">
        <v>1469</v>
      </c>
      <c r="H491" s="124" t="s">
        <v>337</v>
      </c>
      <c r="I491" s="125" t="s">
        <v>132</v>
      </c>
      <c r="J491" s="128" t="s">
        <v>132</v>
      </c>
      <c r="K491" s="129">
        <v>8</v>
      </c>
      <c r="L491" s="130">
        <f t="shared" si="37"/>
        <v>8</v>
      </c>
      <c r="M491" s="145" t="s">
        <v>149</v>
      </c>
      <c r="N491" s="135">
        <f t="shared" si="38"/>
        <v>5</v>
      </c>
      <c r="O491" s="138">
        <f t="shared" si="39"/>
        <v>40</v>
      </c>
      <c r="P491" s="141">
        <f t="shared" si="35"/>
        <v>275</v>
      </c>
      <c r="Q491" s="142">
        <f t="shared" si="36"/>
        <v>330</v>
      </c>
      <c r="R491" s="258"/>
      <c r="U491" s="116"/>
      <c r="V491" s="118">
        <v>275</v>
      </c>
      <c r="W491" s="250"/>
    </row>
    <row r="492" spans="1:23" ht="15" customHeight="1">
      <c r="A492" s="119" t="s">
        <v>50</v>
      </c>
      <c r="B492" s="120" t="s">
        <v>1403</v>
      </c>
      <c r="C492" s="144">
        <v>1000</v>
      </c>
      <c r="D492" s="144">
        <v>30</v>
      </c>
      <c r="E492" s="121">
        <v>64</v>
      </c>
      <c r="F492" s="122" t="s">
        <v>1470</v>
      </c>
      <c r="G492" s="123" t="s">
        <v>1471</v>
      </c>
      <c r="H492" s="124" t="s">
        <v>337</v>
      </c>
      <c r="I492" s="125" t="s">
        <v>132</v>
      </c>
      <c r="J492" s="128" t="s">
        <v>132</v>
      </c>
      <c r="K492" s="129">
        <v>7</v>
      </c>
      <c r="L492" s="130">
        <f t="shared" si="37"/>
        <v>7</v>
      </c>
      <c r="M492" s="145" t="s">
        <v>149</v>
      </c>
      <c r="N492" s="135">
        <f t="shared" si="38"/>
        <v>6</v>
      </c>
      <c r="O492" s="138">
        <f t="shared" si="39"/>
        <v>42</v>
      </c>
      <c r="P492" s="141">
        <f t="shared" si="35"/>
        <v>287.5</v>
      </c>
      <c r="Q492" s="142">
        <f t="shared" si="36"/>
        <v>345</v>
      </c>
      <c r="R492" s="258"/>
      <c r="U492" s="116"/>
      <c r="V492" s="118">
        <v>287.5</v>
      </c>
      <c r="W492" s="250"/>
    </row>
    <row r="493" spans="1:23" ht="15" customHeight="1">
      <c r="A493" s="119" t="s">
        <v>50</v>
      </c>
      <c r="B493" s="120" t="s">
        <v>1403</v>
      </c>
      <c r="C493" s="144">
        <v>1000</v>
      </c>
      <c r="D493" s="144">
        <v>30</v>
      </c>
      <c r="E493" s="121">
        <v>76</v>
      </c>
      <c r="F493" s="122" t="s">
        <v>1472</v>
      </c>
      <c r="G493" s="123" t="s">
        <v>1473</v>
      </c>
      <c r="H493" s="124" t="s">
        <v>337</v>
      </c>
      <c r="I493" s="125" t="s">
        <v>132</v>
      </c>
      <c r="J493" s="128" t="s">
        <v>132</v>
      </c>
      <c r="K493" s="129">
        <v>6</v>
      </c>
      <c r="L493" s="130">
        <f t="shared" si="37"/>
        <v>6</v>
      </c>
      <c r="M493" s="145" t="s">
        <v>149</v>
      </c>
      <c r="N493" s="135">
        <f t="shared" si="38"/>
        <v>7</v>
      </c>
      <c r="O493" s="138">
        <f t="shared" si="39"/>
        <v>42</v>
      </c>
      <c r="P493" s="141">
        <f t="shared" si="35"/>
        <v>314.5</v>
      </c>
      <c r="Q493" s="142">
        <f t="shared" si="36"/>
        <v>377.4</v>
      </c>
      <c r="R493" s="258"/>
      <c r="U493" s="116"/>
      <c r="V493" s="118">
        <v>314.5</v>
      </c>
      <c r="W493" s="250"/>
    </row>
    <row r="494" spans="1:23" ht="15" customHeight="1">
      <c r="A494" s="119" t="s">
        <v>50</v>
      </c>
      <c r="B494" s="120" t="s">
        <v>1403</v>
      </c>
      <c r="C494" s="144">
        <v>1000</v>
      </c>
      <c r="D494" s="144">
        <v>30</v>
      </c>
      <c r="E494" s="121">
        <v>89</v>
      </c>
      <c r="F494" s="122" t="s">
        <v>1474</v>
      </c>
      <c r="G494" s="123" t="s">
        <v>1475</v>
      </c>
      <c r="H494" s="124" t="s">
        <v>337</v>
      </c>
      <c r="I494" s="125" t="s">
        <v>132</v>
      </c>
      <c r="J494" s="128" t="s">
        <v>132</v>
      </c>
      <c r="K494" s="129">
        <v>6</v>
      </c>
      <c r="L494" s="130">
        <f t="shared" si="37"/>
        <v>6</v>
      </c>
      <c r="M494" s="145" t="s">
        <v>149</v>
      </c>
      <c r="N494" s="135">
        <f t="shared" si="38"/>
        <v>7</v>
      </c>
      <c r="O494" s="138">
        <f t="shared" si="39"/>
        <v>42</v>
      </c>
      <c r="P494" s="141">
        <f t="shared" si="35"/>
        <v>363</v>
      </c>
      <c r="Q494" s="142">
        <f t="shared" si="36"/>
        <v>435.6</v>
      </c>
      <c r="R494" s="258"/>
      <c r="U494" s="116"/>
      <c r="V494" s="118">
        <v>363</v>
      </c>
      <c r="W494" s="250"/>
    </row>
    <row r="495" spans="1:23" ht="15" customHeight="1">
      <c r="A495" s="119" t="s">
        <v>50</v>
      </c>
      <c r="B495" s="120" t="s">
        <v>1403</v>
      </c>
      <c r="C495" s="144">
        <v>1000</v>
      </c>
      <c r="D495" s="144">
        <v>30</v>
      </c>
      <c r="E495" s="121">
        <v>108</v>
      </c>
      <c r="F495" s="122" t="s">
        <v>1476</v>
      </c>
      <c r="G495" s="123" t="s">
        <v>1477</v>
      </c>
      <c r="H495" s="124" t="s">
        <v>337</v>
      </c>
      <c r="I495" s="125" t="s">
        <v>132</v>
      </c>
      <c r="J495" s="128" t="s">
        <v>132</v>
      </c>
      <c r="K495" s="129">
        <v>5</v>
      </c>
      <c r="L495" s="130">
        <f t="shared" si="37"/>
        <v>5</v>
      </c>
      <c r="M495" s="145" t="s">
        <v>149</v>
      </c>
      <c r="N495" s="135">
        <f t="shared" si="38"/>
        <v>8</v>
      </c>
      <c r="O495" s="138">
        <f t="shared" si="39"/>
        <v>40</v>
      </c>
      <c r="P495" s="141">
        <f t="shared" si="35"/>
        <v>503</v>
      </c>
      <c r="Q495" s="142">
        <f t="shared" si="36"/>
        <v>603.6</v>
      </c>
      <c r="R495" s="258"/>
      <c r="U495" s="116"/>
      <c r="V495" s="118">
        <v>503</v>
      </c>
      <c r="W495" s="250"/>
    </row>
    <row r="496" spans="1:23" ht="15" customHeight="1">
      <c r="A496" s="119" t="s">
        <v>50</v>
      </c>
      <c r="B496" s="120" t="s">
        <v>1403</v>
      </c>
      <c r="C496" s="144">
        <v>1000</v>
      </c>
      <c r="D496" s="144">
        <v>30</v>
      </c>
      <c r="E496" s="121">
        <v>114</v>
      </c>
      <c r="F496" s="122" t="s">
        <v>1478</v>
      </c>
      <c r="G496" s="123" t="s">
        <v>1479</v>
      </c>
      <c r="H496" s="124" t="s">
        <v>337</v>
      </c>
      <c r="I496" s="125" t="s">
        <v>132</v>
      </c>
      <c r="J496" s="128" t="s">
        <v>132</v>
      </c>
      <c r="K496" s="129">
        <v>5</v>
      </c>
      <c r="L496" s="130">
        <f t="shared" si="37"/>
        <v>5</v>
      </c>
      <c r="M496" s="145" t="s">
        <v>149</v>
      </c>
      <c r="N496" s="135">
        <f t="shared" si="38"/>
        <v>8</v>
      </c>
      <c r="O496" s="138">
        <f t="shared" si="39"/>
        <v>40</v>
      </c>
      <c r="P496" s="141">
        <f t="shared" si="35"/>
        <v>518.5</v>
      </c>
      <c r="Q496" s="142">
        <f t="shared" si="36"/>
        <v>622.20000000000005</v>
      </c>
      <c r="R496" s="258"/>
      <c r="U496" s="116"/>
      <c r="V496" s="118">
        <v>518.5</v>
      </c>
      <c r="W496" s="250"/>
    </row>
    <row r="497" spans="1:23" ht="15" customHeight="1">
      <c r="A497" s="119" t="s">
        <v>50</v>
      </c>
      <c r="B497" s="120" t="s">
        <v>1403</v>
      </c>
      <c r="C497" s="144">
        <v>1000</v>
      </c>
      <c r="D497" s="144">
        <v>30</v>
      </c>
      <c r="E497" s="121">
        <v>133</v>
      </c>
      <c r="F497" s="122" t="s">
        <v>1480</v>
      </c>
      <c r="G497" s="123" t="s">
        <v>1481</v>
      </c>
      <c r="H497" s="124" t="s">
        <v>337</v>
      </c>
      <c r="I497" s="125" t="s">
        <v>132</v>
      </c>
      <c r="J497" s="128" t="s">
        <v>132</v>
      </c>
      <c r="K497" s="129">
        <v>4</v>
      </c>
      <c r="L497" s="130">
        <f t="shared" si="37"/>
        <v>4</v>
      </c>
      <c r="M497" s="145" t="s">
        <v>149</v>
      </c>
      <c r="N497" s="135">
        <f t="shared" si="38"/>
        <v>10</v>
      </c>
      <c r="O497" s="138">
        <f t="shared" si="39"/>
        <v>40</v>
      </c>
      <c r="P497" s="141">
        <f t="shared" si="35"/>
        <v>530.5</v>
      </c>
      <c r="Q497" s="142">
        <f t="shared" si="36"/>
        <v>636.6</v>
      </c>
      <c r="R497" s="258"/>
      <c r="U497" s="116"/>
      <c r="V497" s="118">
        <v>530.5</v>
      </c>
      <c r="W497" s="250"/>
    </row>
    <row r="498" spans="1:23" ht="15" customHeight="1">
      <c r="A498" s="119" t="s">
        <v>50</v>
      </c>
      <c r="B498" s="120" t="s">
        <v>1403</v>
      </c>
      <c r="C498" s="144">
        <v>1000</v>
      </c>
      <c r="D498" s="144">
        <v>30</v>
      </c>
      <c r="E498" s="121">
        <v>159</v>
      </c>
      <c r="F498" s="122" t="s">
        <v>1482</v>
      </c>
      <c r="G498" s="123" t="s">
        <v>1483</v>
      </c>
      <c r="H498" s="124" t="s">
        <v>337</v>
      </c>
      <c r="I498" s="125" t="s">
        <v>132</v>
      </c>
      <c r="J498" s="128" t="s">
        <v>132</v>
      </c>
      <c r="K498" s="129">
        <v>4</v>
      </c>
      <c r="L498" s="130">
        <f t="shared" si="37"/>
        <v>4</v>
      </c>
      <c r="M498" s="145" t="s">
        <v>149</v>
      </c>
      <c r="N498" s="135">
        <f t="shared" si="38"/>
        <v>10</v>
      </c>
      <c r="O498" s="138">
        <f t="shared" si="39"/>
        <v>40</v>
      </c>
      <c r="P498" s="141">
        <f t="shared" si="35"/>
        <v>595</v>
      </c>
      <c r="Q498" s="142">
        <f t="shared" si="36"/>
        <v>714</v>
      </c>
      <c r="R498" s="258"/>
      <c r="U498" s="116"/>
      <c r="V498" s="118">
        <v>595</v>
      </c>
      <c r="W498" s="250"/>
    </row>
    <row r="499" spans="1:23" ht="15" customHeight="1">
      <c r="A499" s="119" t="s">
        <v>50</v>
      </c>
      <c r="B499" s="120" t="s">
        <v>1403</v>
      </c>
      <c r="C499" s="144">
        <v>1000</v>
      </c>
      <c r="D499" s="144">
        <v>30</v>
      </c>
      <c r="E499" s="121">
        <v>169</v>
      </c>
      <c r="F499" s="122" t="s">
        <v>1484</v>
      </c>
      <c r="G499" s="123" t="s">
        <v>1485</v>
      </c>
      <c r="H499" s="124" t="s">
        <v>337</v>
      </c>
      <c r="I499" s="125" t="s">
        <v>132</v>
      </c>
      <c r="J499" s="128"/>
      <c r="K499" s="129">
        <v>4</v>
      </c>
      <c r="L499" s="130">
        <f t="shared" si="37"/>
        <v>4</v>
      </c>
      <c r="M499" s="264" t="s">
        <v>149</v>
      </c>
      <c r="N499" s="135">
        <f t="shared" si="38"/>
        <v>10</v>
      </c>
      <c r="O499" s="138">
        <f t="shared" si="39"/>
        <v>40</v>
      </c>
      <c r="P499" s="265" t="s">
        <v>614</v>
      </c>
      <c r="Q499" s="142"/>
      <c r="R499" s="258"/>
      <c r="U499" s="116"/>
      <c r="V499" s="118">
        <v>625</v>
      </c>
      <c r="W499" s="250"/>
    </row>
    <row r="500" spans="1:23" ht="15" customHeight="1">
      <c r="A500" s="119" t="s">
        <v>50</v>
      </c>
      <c r="B500" s="120" t="s">
        <v>1403</v>
      </c>
      <c r="C500" s="144">
        <v>1000</v>
      </c>
      <c r="D500" s="144">
        <v>30</v>
      </c>
      <c r="E500" s="121">
        <v>219</v>
      </c>
      <c r="F500" s="122" t="s">
        <v>1486</v>
      </c>
      <c r="G500" s="123" t="s">
        <v>1487</v>
      </c>
      <c r="H500" s="124" t="s">
        <v>337</v>
      </c>
      <c r="I500" s="125" t="s">
        <v>132</v>
      </c>
      <c r="J500" s="128"/>
      <c r="K500" s="129">
        <v>3</v>
      </c>
      <c r="L500" s="130">
        <f t="shared" si="37"/>
        <v>3</v>
      </c>
      <c r="M500" s="145" t="s">
        <v>149</v>
      </c>
      <c r="N500" s="135">
        <f t="shared" si="38"/>
        <v>14</v>
      </c>
      <c r="O500" s="138">
        <f t="shared" si="39"/>
        <v>42</v>
      </c>
      <c r="P500" s="141">
        <f t="shared" si="35"/>
        <v>793</v>
      </c>
      <c r="Q500" s="142">
        <f t="shared" si="36"/>
        <v>951.6</v>
      </c>
      <c r="R500" s="258"/>
      <c r="U500" s="116"/>
      <c r="V500" s="118">
        <v>793</v>
      </c>
      <c r="W500" s="250"/>
    </row>
    <row r="501" spans="1:23" ht="15" customHeight="1">
      <c r="A501" s="119" t="s">
        <v>50</v>
      </c>
      <c r="B501" s="120" t="s">
        <v>1403</v>
      </c>
      <c r="C501" s="144">
        <v>1000</v>
      </c>
      <c r="D501" s="144">
        <v>30</v>
      </c>
      <c r="E501" s="121">
        <v>273</v>
      </c>
      <c r="F501" s="122" t="s">
        <v>1488</v>
      </c>
      <c r="G501" s="123" t="s">
        <v>1489</v>
      </c>
      <c r="H501" s="124" t="s">
        <v>337</v>
      </c>
      <c r="I501" s="125" t="s">
        <v>132</v>
      </c>
      <c r="J501" s="128"/>
      <c r="K501" s="129">
        <v>2</v>
      </c>
      <c r="L501" s="130">
        <f t="shared" si="37"/>
        <v>2</v>
      </c>
      <c r="M501" s="145" t="s">
        <v>149</v>
      </c>
      <c r="N501" s="135">
        <f t="shared" si="38"/>
        <v>20</v>
      </c>
      <c r="O501" s="138">
        <f t="shared" si="39"/>
        <v>40</v>
      </c>
      <c r="P501" s="141">
        <f t="shared" si="35"/>
        <v>1091.5</v>
      </c>
      <c r="Q501" s="142">
        <f t="shared" si="36"/>
        <v>1309.8</v>
      </c>
      <c r="R501" s="258"/>
      <c r="U501" s="116"/>
      <c r="V501" s="118">
        <v>1091.5</v>
      </c>
      <c r="W501" s="250"/>
    </row>
    <row r="502" spans="1:23" ht="15" customHeight="1">
      <c r="A502" s="119" t="s">
        <v>50</v>
      </c>
      <c r="B502" s="120" t="s">
        <v>1403</v>
      </c>
      <c r="C502" s="144">
        <v>1000</v>
      </c>
      <c r="D502" s="121">
        <v>40</v>
      </c>
      <c r="E502" s="121">
        <v>18</v>
      </c>
      <c r="F502" s="122" t="s">
        <v>1490</v>
      </c>
      <c r="G502" s="123" t="s">
        <v>1491</v>
      </c>
      <c r="H502" s="124" t="s">
        <v>337</v>
      </c>
      <c r="I502" s="125" t="s">
        <v>132</v>
      </c>
      <c r="J502" s="128"/>
      <c r="K502" s="129">
        <v>9</v>
      </c>
      <c r="L502" s="130">
        <f t="shared" si="37"/>
        <v>9</v>
      </c>
      <c r="M502" s="145" t="s">
        <v>149</v>
      </c>
      <c r="N502" s="135">
        <f t="shared" si="38"/>
        <v>5</v>
      </c>
      <c r="O502" s="138">
        <f t="shared" si="39"/>
        <v>45</v>
      </c>
      <c r="P502" s="141">
        <f t="shared" si="35"/>
        <v>265.5</v>
      </c>
      <c r="Q502" s="142">
        <f t="shared" si="36"/>
        <v>318.60000000000002</v>
      </c>
      <c r="R502" s="258"/>
      <c r="U502" s="116"/>
      <c r="V502" s="118">
        <v>265.5</v>
      </c>
      <c r="W502" s="250"/>
    </row>
    <row r="503" spans="1:23" ht="15" customHeight="1">
      <c r="A503" s="119" t="s">
        <v>50</v>
      </c>
      <c r="B503" s="120" t="s">
        <v>1403</v>
      </c>
      <c r="C503" s="144">
        <v>1000</v>
      </c>
      <c r="D503" s="144">
        <v>40</v>
      </c>
      <c r="E503" s="121">
        <v>21</v>
      </c>
      <c r="F503" s="122" t="s">
        <v>1492</v>
      </c>
      <c r="G503" s="123" t="s">
        <v>1493</v>
      </c>
      <c r="H503" s="124" t="s">
        <v>337</v>
      </c>
      <c r="I503" s="125" t="s">
        <v>132</v>
      </c>
      <c r="J503" s="128"/>
      <c r="K503" s="129">
        <v>9</v>
      </c>
      <c r="L503" s="130">
        <f t="shared" si="37"/>
        <v>9</v>
      </c>
      <c r="M503" s="145" t="s">
        <v>149</v>
      </c>
      <c r="N503" s="135">
        <f t="shared" si="38"/>
        <v>5</v>
      </c>
      <c r="O503" s="138">
        <f t="shared" si="39"/>
        <v>45</v>
      </c>
      <c r="P503" s="141">
        <f t="shared" si="35"/>
        <v>275</v>
      </c>
      <c r="Q503" s="142">
        <f t="shared" si="36"/>
        <v>330</v>
      </c>
      <c r="R503" s="258"/>
      <c r="U503" s="116"/>
      <c r="V503" s="118">
        <v>275</v>
      </c>
      <c r="W503" s="250"/>
    </row>
    <row r="504" spans="1:23" ht="15" customHeight="1">
      <c r="A504" s="119" t="s">
        <v>50</v>
      </c>
      <c r="B504" s="120" t="s">
        <v>1403</v>
      </c>
      <c r="C504" s="144">
        <v>1000</v>
      </c>
      <c r="D504" s="144">
        <v>40</v>
      </c>
      <c r="E504" s="121">
        <v>25</v>
      </c>
      <c r="F504" s="122" t="s">
        <v>1494</v>
      </c>
      <c r="G504" s="123" t="s">
        <v>1495</v>
      </c>
      <c r="H504" s="124" t="s">
        <v>337</v>
      </c>
      <c r="I504" s="125" t="s">
        <v>132</v>
      </c>
      <c r="J504" s="128"/>
      <c r="K504" s="129">
        <v>9</v>
      </c>
      <c r="L504" s="130">
        <f t="shared" si="37"/>
        <v>9</v>
      </c>
      <c r="M504" s="145" t="s">
        <v>149</v>
      </c>
      <c r="N504" s="135">
        <f t="shared" si="38"/>
        <v>5</v>
      </c>
      <c r="O504" s="138">
        <f t="shared" si="39"/>
        <v>45</v>
      </c>
      <c r="P504" s="141">
        <f t="shared" si="35"/>
        <v>318</v>
      </c>
      <c r="Q504" s="142">
        <f t="shared" si="36"/>
        <v>381.6</v>
      </c>
      <c r="R504" s="258"/>
      <c r="U504" s="116"/>
      <c r="V504" s="118">
        <v>318</v>
      </c>
      <c r="W504" s="250"/>
    </row>
    <row r="505" spans="1:23" ht="15" customHeight="1">
      <c r="A505" s="119" t="s">
        <v>50</v>
      </c>
      <c r="B505" s="120" t="s">
        <v>1403</v>
      </c>
      <c r="C505" s="144">
        <v>1000</v>
      </c>
      <c r="D505" s="144">
        <v>40</v>
      </c>
      <c r="E505" s="121">
        <v>28</v>
      </c>
      <c r="F505" s="122" t="s">
        <v>1496</v>
      </c>
      <c r="G505" s="123" t="s">
        <v>1497</v>
      </c>
      <c r="H505" s="124" t="s">
        <v>337</v>
      </c>
      <c r="I505" s="125" t="s">
        <v>132</v>
      </c>
      <c r="J505" s="128"/>
      <c r="K505" s="129">
        <v>9</v>
      </c>
      <c r="L505" s="130">
        <f t="shared" si="37"/>
        <v>9</v>
      </c>
      <c r="M505" s="145" t="s">
        <v>149</v>
      </c>
      <c r="N505" s="135">
        <f t="shared" si="38"/>
        <v>5</v>
      </c>
      <c r="O505" s="138">
        <f t="shared" si="39"/>
        <v>45</v>
      </c>
      <c r="P505" s="141">
        <f t="shared" si="35"/>
        <v>327.5</v>
      </c>
      <c r="Q505" s="142">
        <f t="shared" si="36"/>
        <v>393</v>
      </c>
      <c r="R505" s="258"/>
      <c r="U505" s="116"/>
      <c r="V505" s="118">
        <v>327.5</v>
      </c>
      <c r="W505" s="250"/>
    </row>
    <row r="506" spans="1:23" ht="15" customHeight="1">
      <c r="A506" s="119" t="s">
        <v>50</v>
      </c>
      <c r="B506" s="120" t="s">
        <v>1403</v>
      </c>
      <c r="C506" s="144">
        <v>1000</v>
      </c>
      <c r="D506" s="144">
        <v>40</v>
      </c>
      <c r="E506" s="121">
        <v>32</v>
      </c>
      <c r="F506" s="122" t="s">
        <v>1498</v>
      </c>
      <c r="G506" s="123" t="s">
        <v>1499</v>
      </c>
      <c r="H506" s="124" t="s">
        <v>337</v>
      </c>
      <c r="I506" s="125" t="s">
        <v>132</v>
      </c>
      <c r="J506" s="128"/>
      <c r="K506" s="129">
        <v>8</v>
      </c>
      <c r="L506" s="130">
        <f t="shared" si="37"/>
        <v>8</v>
      </c>
      <c r="M506" s="145" t="s">
        <v>149</v>
      </c>
      <c r="N506" s="135">
        <f t="shared" si="38"/>
        <v>5</v>
      </c>
      <c r="O506" s="138">
        <f t="shared" si="39"/>
        <v>40</v>
      </c>
      <c r="P506" s="141">
        <f t="shared" si="35"/>
        <v>344.5</v>
      </c>
      <c r="Q506" s="142">
        <f t="shared" si="36"/>
        <v>413.4</v>
      </c>
      <c r="R506" s="258"/>
      <c r="U506" s="116"/>
      <c r="V506" s="118">
        <v>344.5</v>
      </c>
      <c r="W506" s="250"/>
    </row>
    <row r="507" spans="1:23" ht="15" customHeight="1">
      <c r="A507" s="119" t="s">
        <v>50</v>
      </c>
      <c r="B507" s="120" t="s">
        <v>1403</v>
      </c>
      <c r="C507" s="144">
        <v>1000</v>
      </c>
      <c r="D507" s="144">
        <v>40</v>
      </c>
      <c r="E507" s="121">
        <v>35</v>
      </c>
      <c r="F507" s="122" t="s">
        <v>1500</v>
      </c>
      <c r="G507" s="123" t="s">
        <v>1501</v>
      </c>
      <c r="H507" s="124" t="s">
        <v>337</v>
      </c>
      <c r="I507" s="125" t="s">
        <v>132</v>
      </c>
      <c r="J507" s="128" t="s">
        <v>132</v>
      </c>
      <c r="K507" s="129">
        <v>8</v>
      </c>
      <c r="L507" s="130">
        <f t="shared" si="37"/>
        <v>8</v>
      </c>
      <c r="M507" s="145" t="s">
        <v>149</v>
      </c>
      <c r="N507" s="135">
        <f t="shared" si="38"/>
        <v>5</v>
      </c>
      <c r="O507" s="138">
        <f t="shared" si="39"/>
        <v>40</v>
      </c>
      <c r="P507" s="141">
        <f t="shared" si="35"/>
        <v>345.5</v>
      </c>
      <c r="Q507" s="142">
        <f t="shared" si="36"/>
        <v>414.6</v>
      </c>
      <c r="R507" s="258"/>
      <c r="U507" s="116"/>
      <c r="V507" s="118">
        <v>345.5</v>
      </c>
      <c r="W507" s="250"/>
    </row>
    <row r="508" spans="1:23" ht="15" customHeight="1">
      <c r="A508" s="119" t="s">
        <v>50</v>
      </c>
      <c r="B508" s="120" t="s">
        <v>1403</v>
      </c>
      <c r="C508" s="144">
        <v>1000</v>
      </c>
      <c r="D508" s="144">
        <v>40</v>
      </c>
      <c r="E508" s="121">
        <v>38</v>
      </c>
      <c r="F508" s="122" t="s">
        <v>1502</v>
      </c>
      <c r="G508" s="123" t="s">
        <v>1503</v>
      </c>
      <c r="H508" s="124" t="s">
        <v>337</v>
      </c>
      <c r="I508" s="125" t="s">
        <v>132</v>
      </c>
      <c r="J508" s="128"/>
      <c r="K508" s="129">
        <v>8</v>
      </c>
      <c r="L508" s="130">
        <f t="shared" si="37"/>
        <v>8</v>
      </c>
      <c r="M508" s="145" t="s">
        <v>149</v>
      </c>
      <c r="N508" s="135">
        <f t="shared" si="38"/>
        <v>5</v>
      </c>
      <c r="O508" s="138">
        <f t="shared" si="39"/>
        <v>40</v>
      </c>
      <c r="P508" s="141">
        <f t="shared" si="35"/>
        <v>350.5</v>
      </c>
      <c r="Q508" s="142">
        <f t="shared" si="36"/>
        <v>420.6</v>
      </c>
      <c r="R508" s="258"/>
      <c r="U508" s="116"/>
      <c r="V508" s="118">
        <v>350.5</v>
      </c>
      <c r="W508" s="250"/>
    </row>
    <row r="509" spans="1:23" ht="15" customHeight="1">
      <c r="A509" s="119" t="s">
        <v>50</v>
      </c>
      <c r="B509" s="120" t="s">
        <v>1403</v>
      </c>
      <c r="C509" s="144">
        <v>1000</v>
      </c>
      <c r="D509" s="144">
        <v>40</v>
      </c>
      <c r="E509" s="121">
        <v>42</v>
      </c>
      <c r="F509" s="122" t="s">
        <v>1504</v>
      </c>
      <c r="G509" s="123" t="s">
        <v>1505</v>
      </c>
      <c r="H509" s="124" t="s">
        <v>337</v>
      </c>
      <c r="I509" s="125" t="s">
        <v>132</v>
      </c>
      <c r="J509" s="128" t="s">
        <v>132</v>
      </c>
      <c r="K509" s="129">
        <v>7</v>
      </c>
      <c r="L509" s="130">
        <f t="shared" si="37"/>
        <v>7</v>
      </c>
      <c r="M509" s="145" t="s">
        <v>149</v>
      </c>
      <c r="N509" s="135">
        <f t="shared" si="38"/>
        <v>6</v>
      </c>
      <c r="O509" s="138">
        <f t="shared" si="39"/>
        <v>42</v>
      </c>
      <c r="P509" s="141">
        <f t="shared" si="35"/>
        <v>354</v>
      </c>
      <c r="Q509" s="142">
        <f t="shared" si="36"/>
        <v>424.8</v>
      </c>
      <c r="R509" s="258"/>
      <c r="U509" s="116"/>
      <c r="V509" s="118">
        <v>354</v>
      </c>
      <c r="W509" s="250"/>
    </row>
    <row r="510" spans="1:23" ht="15" customHeight="1">
      <c r="A510" s="119" t="s">
        <v>50</v>
      </c>
      <c r="B510" s="120" t="s">
        <v>1403</v>
      </c>
      <c r="C510" s="144">
        <v>1000</v>
      </c>
      <c r="D510" s="144">
        <v>40</v>
      </c>
      <c r="E510" s="121">
        <v>45</v>
      </c>
      <c r="F510" s="122" t="s">
        <v>1506</v>
      </c>
      <c r="G510" s="123" t="s">
        <v>1507</v>
      </c>
      <c r="H510" s="124" t="s">
        <v>337</v>
      </c>
      <c r="I510" s="125" t="s">
        <v>132</v>
      </c>
      <c r="J510" s="128" t="s">
        <v>132</v>
      </c>
      <c r="K510" s="129">
        <v>7</v>
      </c>
      <c r="L510" s="130">
        <f t="shared" si="37"/>
        <v>7</v>
      </c>
      <c r="M510" s="145" t="s">
        <v>149</v>
      </c>
      <c r="N510" s="135">
        <f t="shared" si="38"/>
        <v>6</v>
      </c>
      <c r="O510" s="138">
        <f t="shared" si="39"/>
        <v>42</v>
      </c>
      <c r="P510" s="141">
        <f t="shared" si="35"/>
        <v>361.5</v>
      </c>
      <c r="Q510" s="142">
        <f t="shared" si="36"/>
        <v>433.8</v>
      </c>
      <c r="R510" s="258"/>
      <c r="U510" s="116"/>
      <c r="V510" s="118">
        <v>361.5</v>
      </c>
      <c r="W510" s="250"/>
    </row>
    <row r="511" spans="1:23" ht="15" customHeight="1">
      <c r="A511" s="119" t="s">
        <v>50</v>
      </c>
      <c r="B511" s="120" t="s">
        <v>1403</v>
      </c>
      <c r="C511" s="144">
        <v>1000</v>
      </c>
      <c r="D511" s="144">
        <v>40</v>
      </c>
      <c r="E511" s="121">
        <v>48</v>
      </c>
      <c r="F511" s="122" t="s">
        <v>1508</v>
      </c>
      <c r="G511" s="123" t="s">
        <v>1509</v>
      </c>
      <c r="H511" s="124" t="s">
        <v>337</v>
      </c>
      <c r="I511" s="125" t="s">
        <v>132</v>
      </c>
      <c r="J511" s="128" t="s">
        <v>132</v>
      </c>
      <c r="K511" s="129">
        <v>7</v>
      </c>
      <c r="L511" s="130">
        <f t="shared" si="37"/>
        <v>7</v>
      </c>
      <c r="M511" s="145" t="s">
        <v>149</v>
      </c>
      <c r="N511" s="135">
        <f t="shared" si="38"/>
        <v>6</v>
      </c>
      <c r="O511" s="138">
        <f t="shared" si="39"/>
        <v>42</v>
      </c>
      <c r="P511" s="141">
        <f t="shared" si="35"/>
        <v>370</v>
      </c>
      <c r="Q511" s="142">
        <f t="shared" si="36"/>
        <v>444</v>
      </c>
      <c r="R511" s="258"/>
      <c r="U511" s="116"/>
      <c r="V511" s="118">
        <v>370</v>
      </c>
      <c r="W511" s="250"/>
    </row>
    <row r="512" spans="1:23" ht="15" customHeight="1">
      <c r="A512" s="119" t="s">
        <v>50</v>
      </c>
      <c r="B512" s="120" t="s">
        <v>1403</v>
      </c>
      <c r="C512" s="144">
        <v>1000</v>
      </c>
      <c r="D512" s="144">
        <v>40</v>
      </c>
      <c r="E512" s="121">
        <v>54</v>
      </c>
      <c r="F512" s="122" t="s">
        <v>1510</v>
      </c>
      <c r="G512" s="123" t="s">
        <v>1511</v>
      </c>
      <c r="H512" s="124" t="s">
        <v>337</v>
      </c>
      <c r="I512" s="125" t="s">
        <v>132</v>
      </c>
      <c r="J512" s="128"/>
      <c r="K512" s="129">
        <v>7</v>
      </c>
      <c r="L512" s="130">
        <f t="shared" si="37"/>
        <v>7</v>
      </c>
      <c r="M512" s="145" t="s">
        <v>149</v>
      </c>
      <c r="N512" s="135">
        <f t="shared" si="38"/>
        <v>6</v>
      </c>
      <c r="O512" s="138">
        <f t="shared" si="39"/>
        <v>42</v>
      </c>
      <c r="P512" s="141">
        <f t="shared" si="35"/>
        <v>378.5</v>
      </c>
      <c r="Q512" s="142">
        <f t="shared" si="36"/>
        <v>454.2</v>
      </c>
      <c r="R512" s="258"/>
      <c r="U512" s="116"/>
      <c r="V512" s="118">
        <v>378.5</v>
      </c>
      <c r="W512" s="250"/>
    </row>
    <row r="513" spans="1:23" ht="15" customHeight="1">
      <c r="A513" s="119" t="s">
        <v>50</v>
      </c>
      <c r="B513" s="120" t="s">
        <v>1403</v>
      </c>
      <c r="C513" s="144">
        <v>1000</v>
      </c>
      <c r="D513" s="144">
        <v>40</v>
      </c>
      <c r="E513" s="121">
        <v>57</v>
      </c>
      <c r="F513" s="122" t="s">
        <v>1512</v>
      </c>
      <c r="G513" s="123" t="s">
        <v>1513</v>
      </c>
      <c r="H513" s="124" t="s">
        <v>337</v>
      </c>
      <c r="I513" s="125" t="s">
        <v>132</v>
      </c>
      <c r="J513" s="128" t="s">
        <v>132</v>
      </c>
      <c r="K513" s="129">
        <v>7</v>
      </c>
      <c r="L513" s="130">
        <f t="shared" si="37"/>
        <v>7</v>
      </c>
      <c r="M513" s="145" t="s">
        <v>149</v>
      </c>
      <c r="N513" s="135">
        <f t="shared" si="38"/>
        <v>6</v>
      </c>
      <c r="O513" s="138">
        <f t="shared" si="39"/>
        <v>42</v>
      </c>
      <c r="P513" s="141">
        <f t="shared" si="35"/>
        <v>395.5</v>
      </c>
      <c r="Q513" s="142">
        <f t="shared" si="36"/>
        <v>474.6</v>
      </c>
      <c r="R513" s="258"/>
      <c r="U513" s="116"/>
      <c r="V513" s="118">
        <v>395.5</v>
      </c>
      <c r="W513" s="250"/>
    </row>
    <row r="514" spans="1:23" ht="15" customHeight="1">
      <c r="A514" s="119" t="s">
        <v>50</v>
      </c>
      <c r="B514" s="120" t="s">
        <v>1403</v>
      </c>
      <c r="C514" s="144">
        <v>1000</v>
      </c>
      <c r="D514" s="144">
        <v>40</v>
      </c>
      <c r="E514" s="121">
        <v>60</v>
      </c>
      <c r="F514" s="122" t="s">
        <v>1514</v>
      </c>
      <c r="G514" s="123" t="s">
        <v>1515</v>
      </c>
      <c r="H514" s="124" t="s">
        <v>337</v>
      </c>
      <c r="I514" s="125" t="s">
        <v>132</v>
      </c>
      <c r="J514" s="128" t="s">
        <v>132</v>
      </c>
      <c r="K514" s="129">
        <v>7</v>
      </c>
      <c r="L514" s="130">
        <f t="shared" si="37"/>
        <v>7</v>
      </c>
      <c r="M514" s="145" t="s">
        <v>149</v>
      </c>
      <c r="N514" s="135">
        <f t="shared" si="38"/>
        <v>6</v>
      </c>
      <c r="O514" s="138">
        <f t="shared" si="39"/>
        <v>42</v>
      </c>
      <c r="P514" s="141">
        <f t="shared" si="35"/>
        <v>407.5</v>
      </c>
      <c r="Q514" s="142">
        <f t="shared" si="36"/>
        <v>489</v>
      </c>
      <c r="R514" s="258"/>
      <c r="U514" s="116"/>
      <c r="V514" s="118">
        <v>407.5</v>
      </c>
      <c r="W514" s="250"/>
    </row>
    <row r="515" spans="1:23" ht="15" customHeight="1">
      <c r="A515" s="119" t="s">
        <v>50</v>
      </c>
      <c r="B515" s="120" t="s">
        <v>1403</v>
      </c>
      <c r="C515" s="144">
        <v>1000</v>
      </c>
      <c r="D515" s="144">
        <v>40</v>
      </c>
      <c r="E515" s="121">
        <v>64</v>
      </c>
      <c r="F515" s="122" t="s">
        <v>1516</v>
      </c>
      <c r="G515" s="123" t="s">
        <v>1517</v>
      </c>
      <c r="H515" s="124" t="s">
        <v>337</v>
      </c>
      <c r="I515" s="125" t="s">
        <v>132</v>
      </c>
      <c r="J515" s="128" t="s">
        <v>132</v>
      </c>
      <c r="K515" s="129">
        <v>7</v>
      </c>
      <c r="L515" s="130">
        <f t="shared" si="37"/>
        <v>7</v>
      </c>
      <c r="M515" s="264" t="s">
        <v>149</v>
      </c>
      <c r="N515" s="135">
        <f t="shared" si="38"/>
        <v>6</v>
      </c>
      <c r="O515" s="138">
        <f t="shared" si="39"/>
        <v>42</v>
      </c>
      <c r="P515" s="265" t="s">
        <v>614</v>
      </c>
      <c r="Q515" s="142"/>
      <c r="R515" s="258"/>
      <c r="U515" s="116"/>
      <c r="V515" s="118">
        <v>423</v>
      </c>
      <c r="W515" s="250"/>
    </row>
    <row r="516" spans="1:23" ht="15" customHeight="1">
      <c r="A516" s="119" t="s">
        <v>50</v>
      </c>
      <c r="B516" s="120" t="s">
        <v>1403</v>
      </c>
      <c r="C516" s="144">
        <v>1000</v>
      </c>
      <c r="D516" s="144">
        <v>40</v>
      </c>
      <c r="E516" s="121">
        <v>70</v>
      </c>
      <c r="F516" s="122" t="s">
        <v>1518</v>
      </c>
      <c r="G516" s="123" t="s">
        <v>1519</v>
      </c>
      <c r="H516" s="124" t="s">
        <v>337</v>
      </c>
      <c r="I516" s="125" t="s">
        <v>132</v>
      </c>
      <c r="J516" s="128" t="s">
        <v>132</v>
      </c>
      <c r="K516" s="129">
        <v>6</v>
      </c>
      <c r="L516" s="130">
        <f t="shared" si="37"/>
        <v>6</v>
      </c>
      <c r="M516" s="145" t="s">
        <v>149</v>
      </c>
      <c r="N516" s="135">
        <f t="shared" si="38"/>
        <v>7</v>
      </c>
      <c r="O516" s="138">
        <f t="shared" si="39"/>
        <v>42</v>
      </c>
      <c r="P516" s="141">
        <f t="shared" si="35"/>
        <v>478</v>
      </c>
      <c r="Q516" s="142">
        <f t="shared" si="36"/>
        <v>573.6</v>
      </c>
      <c r="R516" s="258"/>
      <c r="U516" s="116"/>
      <c r="V516" s="118">
        <v>478</v>
      </c>
      <c r="W516" s="250"/>
    </row>
    <row r="517" spans="1:23" ht="15" customHeight="1">
      <c r="A517" s="119" t="s">
        <v>50</v>
      </c>
      <c r="B517" s="120" t="s">
        <v>1403</v>
      </c>
      <c r="C517" s="144">
        <v>1000</v>
      </c>
      <c r="D517" s="144">
        <v>40</v>
      </c>
      <c r="E517" s="121">
        <v>76</v>
      </c>
      <c r="F517" s="122" t="s">
        <v>1520</v>
      </c>
      <c r="G517" s="123" t="s">
        <v>1521</v>
      </c>
      <c r="H517" s="124" t="s">
        <v>337</v>
      </c>
      <c r="I517" s="125" t="s">
        <v>132</v>
      </c>
      <c r="J517" s="128" t="s">
        <v>132</v>
      </c>
      <c r="K517" s="129">
        <v>6</v>
      </c>
      <c r="L517" s="130">
        <f t="shared" si="37"/>
        <v>6</v>
      </c>
      <c r="M517" s="145" t="s">
        <v>149</v>
      </c>
      <c r="N517" s="135">
        <f t="shared" si="38"/>
        <v>7</v>
      </c>
      <c r="O517" s="138">
        <f t="shared" si="39"/>
        <v>42</v>
      </c>
      <c r="P517" s="141">
        <f t="shared" si="35"/>
        <v>484.5</v>
      </c>
      <c r="Q517" s="142">
        <f t="shared" si="36"/>
        <v>581.4</v>
      </c>
      <c r="R517" s="258"/>
      <c r="U517" s="116"/>
      <c r="V517" s="118">
        <v>484.5</v>
      </c>
      <c r="W517" s="250"/>
    </row>
    <row r="518" spans="1:23" ht="15" customHeight="1">
      <c r="A518" s="119" t="s">
        <v>50</v>
      </c>
      <c r="B518" s="120" t="s">
        <v>1403</v>
      </c>
      <c r="C518" s="144">
        <v>1000</v>
      </c>
      <c r="D518" s="144">
        <v>40</v>
      </c>
      <c r="E518" s="121">
        <v>89</v>
      </c>
      <c r="F518" s="122" t="s">
        <v>1522</v>
      </c>
      <c r="G518" s="123" t="s">
        <v>1523</v>
      </c>
      <c r="H518" s="124" t="s">
        <v>337</v>
      </c>
      <c r="I518" s="125" t="s">
        <v>132</v>
      </c>
      <c r="J518" s="128" t="s">
        <v>132</v>
      </c>
      <c r="K518" s="129">
        <v>5</v>
      </c>
      <c r="L518" s="130">
        <f t="shared" si="37"/>
        <v>5</v>
      </c>
      <c r="M518" s="145" t="s">
        <v>149</v>
      </c>
      <c r="N518" s="135">
        <f t="shared" si="38"/>
        <v>8</v>
      </c>
      <c r="O518" s="138">
        <f t="shared" si="39"/>
        <v>40</v>
      </c>
      <c r="P518" s="141">
        <f t="shared" ref="P518:P581" si="40">ROUND(V518*(1-$Q$12),2)</f>
        <v>527</v>
      </c>
      <c r="Q518" s="142">
        <f t="shared" ref="Q518:Q581" si="41">ROUND(P518*1.2,2)</f>
        <v>632.4</v>
      </c>
      <c r="R518" s="258"/>
      <c r="U518" s="116"/>
      <c r="V518" s="118">
        <v>527</v>
      </c>
      <c r="W518" s="250"/>
    </row>
    <row r="519" spans="1:23" ht="15" customHeight="1">
      <c r="A519" s="119" t="s">
        <v>50</v>
      </c>
      <c r="B519" s="120" t="s">
        <v>1403</v>
      </c>
      <c r="C519" s="144">
        <v>1000</v>
      </c>
      <c r="D519" s="144">
        <v>40</v>
      </c>
      <c r="E519" s="121">
        <v>108</v>
      </c>
      <c r="F519" s="122" t="s">
        <v>1524</v>
      </c>
      <c r="G519" s="123" t="s">
        <v>1525</v>
      </c>
      <c r="H519" s="124" t="s">
        <v>337</v>
      </c>
      <c r="I519" s="125" t="s">
        <v>132</v>
      </c>
      <c r="J519" s="128" t="s">
        <v>132</v>
      </c>
      <c r="K519" s="129">
        <v>5</v>
      </c>
      <c r="L519" s="130">
        <f t="shared" si="37"/>
        <v>5</v>
      </c>
      <c r="M519" s="145" t="s">
        <v>149</v>
      </c>
      <c r="N519" s="135">
        <f t="shared" si="38"/>
        <v>8</v>
      </c>
      <c r="O519" s="138">
        <f t="shared" si="39"/>
        <v>40</v>
      </c>
      <c r="P519" s="141">
        <f t="shared" si="40"/>
        <v>550.5</v>
      </c>
      <c r="Q519" s="142">
        <f t="shared" si="41"/>
        <v>660.6</v>
      </c>
      <c r="R519" s="258"/>
      <c r="U519" s="116"/>
      <c r="V519" s="118">
        <v>550.5</v>
      </c>
      <c r="W519" s="250"/>
    </row>
    <row r="520" spans="1:23" ht="15" customHeight="1">
      <c r="A520" s="119" t="s">
        <v>50</v>
      </c>
      <c r="B520" s="120" t="s">
        <v>1403</v>
      </c>
      <c r="C520" s="144">
        <v>1000</v>
      </c>
      <c r="D520" s="144">
        <v>40</v>
      </c>
      <c r="E520" s="121">
        <v>114</v>
      </c>
      <c r="F520" s="122" t="s">
        <v>1526</v>
      </c>
      <c r="G520" s="123" t="s">
        <v>1527</v>
      </c>
      <c r="H520" s="124" t="s">
        <v>337</v>
      </c>
      <c r="I520" s="125" t="s">
        <v>132</v>
      </c>
      <c r="J520" s="128" t="s">
        <v>132</v>
      </c>
      <c r="K520" s="129">
        <v>4</v>
      </c>
      <c r="L520" s="130">
        <f t="shared" si="37"/>
        <v>4</v>
      </c>
      <c r="M520" s="145" t="s">
        <v>149</v>
      </c>
      <c r="N520" s="135">
        <f t="shared" si="38"/>
        <v>10</v>
      </c>
      <c r="O520" s="138">
        <f t="shared" si="39"/>
        <v>40</v>
      </c>
      <c r="P520" s="141">
        <f t="shared" si="40"/>
        <v>571.5</v>
      </c>
      <c r="Q520" s="142">
        <f t="shared" si="41"/>
        <v>685.8</v>
      </c>
      <c r="R520" s="258"/>
      <c r="U520" s="116"/>
      <c r="V520" s="118">
        <v>571.5</v>
      </c>
      <c r="W520" s="250"/>
    </row>
    <row r="521" spans="1:23" ht="15" customHeight="1">
      <c r="A521" s="119" t="s">
        <v>50</v>
      </c>
      <c r="B521" s="120" t="s">
        <v>1403</v>
      </c>
      <c r="C521" s="144">
        <v>1000</v>
      </c>
      <c r="D521" s="144">
        <v>40</v>
      </c>
      <c r="E521" s="121">
        <v>133</v>
      </c>
      <c r="F521" s="122" t="s">
        <v>1528</v>
      </c>
      <c r="G521" s="123" t="s">
        <v>1529</v>
      </c>
      <c r="H521" s="124" t="s">
        <v>337</v>
      </c>
      <c r="I521" s="125" t="s">
        <v>132</v>
      </c>
      <c r="J521" s="128" t="s">
        <v>132</v>
      </c>
      <c r="K521" s="129">
        <v>4</v>
      </c>
      <c r="L521" s="130">
        <f t="shared" si="37"/>
        <v>4</v>
      </c>
      <c r="M521" s="145" t="s">
        <v>149</v>
      </c>
      <c r="N521" s="135">
        <f t="shared" si="38"/>
        <v>10</v>
      </c>
      <c r="O521" s="138">
        <f t="shared" si="39"/>
        <v>40</v>
      </c>
      <c r="P521" s="141">
        <f t="shared" si="40"/>
        <v>618.5</v>
      </c>
      <c r="Q521" s="142">
        <f t="shared" si="41"/>
        <v>742.2</v>
      </c>
      <c r="R521" s="258"/>
      <c r="U521" s="116"/>
      <c r="V521" s="118">
        <v>618.5</v>
      </c>
      <c r="W521" s="250"/>
    </row>
    <row r="522" spans="1:23" ht="15" customHeight="1">
      <c r="A522" s="119" t="s">
        <v>50</v>
      </c>
      <c r="B522" s="120" t="s">
        <v>1403</v>
      </c>
      <c r="C522" s="144">
        <v>1000</v>
      </c>
      <c r="D522" s="144">
        <v>40</v>
      </c>
      <c r="E522" s="121">
        <v>159</v>
      </c>
      <c r="F522" s="122" t="s">
        <v>1530</v>
      </c>
      <c r="G522" s="123" t="s">
        <v>1531</v>
      </c>
      <c r="H522" s="124" t="s">
        <v>337</v>
      </c>
      <c r="I522" s="125" t="s">
        <v>132</v>
      </c>
      <c r="J522" s="128" t="s">
        <v>132</v>
      </c>
      <c r="K522" s="129">
        <v>3</v>
      </c>
      <c r="L522" s="130">
        <f t="shared" si="37"/>
        <v>3</v>
      </c>
      <c r="M522" s="145" t="s">
        <v>149</v>
      </c>
      <c r="N522" s="135">
        <f t="shared" si="38"/>
        <v>14</v>
      </c>
      <c r="O522" s="138">
        <f t="shared" si="39"/>
        <v>42</v>
      </c>
      <c r="P522" s="141">
        <f t="shared" si="40"/>
        <v>686.5</v>
      </c>
      <c r="Q522" s="142">
        <f t="shared" si="41"/>
        <v>823.8</v>
      </c>
      <c r="R522" s="258"/>
      <c r="U522" s="116"/>
      <c r="V522" s="118">
        <v>686.5</v>
      </c>
      <c r="W522" s="250"/>
    </row>
    <row r="523" spans="1:23" ht="15" customHeight="1">
      <c r="A523" s="119" t="s">
        <v>50</v>
      </c>
      <c r="B523" s="120" t="s">
        <v>1403</v>
      </c>
      <c r="C523" s="144">
        <v>1000</v>
      </c>
      <c r="D523" s="144">
        <v>40</v>
      </c>
      <c r="E523" s="121">
        <v>169</v>
      </c>
      <c r="F523" s="122" t="s">
        <v>1532</v>
      </c>
      <c r="G523" s="123" t="s">
        <v>1533</v>
      </c>
      <c r="H523" s="124" t="s">
        <v>337</v>
      </c>
      <c r="I523" s="125" t="s">
        <v>132</v>
      </c>
      <c r="J523" s="128" t="s">
        <v>132</v>
      </c>
      <c r="K523" s="129">
        <v>3</v>
      </c>
      <c r="L523" s="130">
        <f t="shared" si="37"/>
        <v>3</v>
      </c>
      <c r="M523" s="145" t="s">
        <v>149</v>
      </c>
      <c r="N523" s="135">
        <f t="shared" si="38"/>
        <v>14</v>
      </c>
      <c r="O523" s="138">
        <f t="shared" si="39"/>
        <v>42</v>
      </c>
      <c r="P523" s="141">
        <f t="shared" si="40"/>
        <v>720</v>
      </c>
      <c r="Q523" s="142">
        <f t="shared" si="41"/>
        <v>864</v>
      </c>
      <c r="R523" s="258"/>
      <c r="U523" s="116"/>
      <c r="V523" s="118">
        <v>720</v>
      </c>
      <c r="W523" s="250"/>
    </row>
    <row r="524" spans="1:23" ht="15" customHeight="1">
      <c r="A524" s="119" t="s">
        <v>50</v>
      </c>
      <c r="B524" s="120" t="s">
        <v>1403</v>
      </c>
      <c r="C524" s="144">
        <v>1000</v>
      </c>
      <c r="D524" s="144">
        <v>40</v>
      </c>
      <c r="E524" s="121">
        <v>219</v>
      </c>
      <c r="F524" s="122" t="s">
        <v>1534</v>
      </c>
      <c r="G524" s="123" t="s">
        <v>1535</v>
      </c>
      <c r="H524" s="124" t="s">
        <v>337</v>
      </c>
      <c r="I524" s="125" t="s">
        <v>132</v>
      </c>
      <c r="J524" s="128" t="s">
        <v>132</v>
      </c>
      <c r="K524" s="129">
        <v>3</v>
      </c>
      <c r="L524" s="130">
        <f t="shared" si="37"/>
        <v>3</v>
      </c>
      <c r="M524" s="145" t="s">
        <v>149</v>
      </c>
      <c r="N524" s="135">
        <f t="shared" si="38"/>
        <v>14</v>
      </c>
      <c r="O524" s="138">
        <f t="shared" si="39"/>
        <v>42</v>
      </c>
      <c r="P524" s="141">
        <f t="shared" si="40"/>
        <v>905</v>
      </c>
      <c r="Q524" s="142">
        <f t="shared" si="41"/>
        <v>1086</v>
      </c>
      <c r="R524" s="258"/>
      <c r="U524" s="116"/>
      <c r="V524" s="118">
        <v>905</v>
      </c>
      <c r="W524" s="250"/>
    </row>
    <row r="525" spans="1:23" ht="15" customHeight="1">
      <c r="A525" s="119" t="s">
        <v>50</v>
      </c>
      <c r="B525" s="120" t="s">
        <v>1403</v>
      </c>
      <c r="C525" s="144">
        <v>1000</v>
      </c>
      <c r="D525" s="144">
        <v>40</v>
      </c>
      <c r="E525" s="121">
        <v>273</v>
      </c>
      <c r="F525" s="122" t="s">
        <v>1536</v>
      </c>
      <c r="G525" s="123" t="s">
        <v>1537</v>
      </c>
      <c r="H525" s="124" t="s">
        <v>337</v>
      </c>
      <c r="I525" s="125" t="s">
        <v>132</v>
      </c>
      <c r="J525" s="128"/>
      <c r="K525" s="129">
        <v>2</v>
      </c>
      <c r="L525" s="130">
        <f t="shared" si="37"/>
        <v>2</v>
      </c>
      <c r="M525" s="145" t="s">
        <v>149</v>
      </c>
      <c r="N525" s="135">
        <f t="shared" si="38"/>
        <v>20</v>
      </c>
      <c r="O525" s="138">
        <f t="shared" si="39"/>
        <v>40</v>
      </c>
      <c r="P525" s="141">
        <f t="shared" si="40"/>
        <v>1297.5</v>
      </c>
      <c r="Q525" s="142">
        <f t="shared" si="41"/>
        <v>1557</v>
      </c>
      <c r="R525" s="258"/>
      <c r="U525" s="116"/>
      <c r="V525" s="118">
        <v>1297.5</v>
      </c>
      <c r="W525" s="250"/>
    </row>
    <row r="526" spans="1:23" ht="15" customHeight="1">
      <c r="A526" s="119" t="s">
        <v>50</v>
      </c>
      <c r="B526" s="120" t="s">
        <v>1403</v>
      </c>
      <c r="C526" s="144">
        <v>1000</v>
      </c>
      <c r="D526" s="121">
        <v>50</v>
      </c>
      <c r="E526" s="121">
        <v>18</v>
      </c>
      <c r="F526" s="122" t="s">
        <v>1538</v>
      </c>
      <c r="G526" s="123" t="s">
        <v>1539</v>
      </c>
      <c r="H526" s="124" t="s">
        <v>337</v>
      </c>
      <c r="I526" s="125" t="s">
        <v>132</v>
      </c>
      <c r="J526" s="128"/>
      <c r="K526" s="129">
        <v>8</v>
      </c>
      <c r="L526" s="130">
        <f t="shared" si="37"/>
        <v>8</v>
      </c>
      <c r="M526" s="145" t="s">
        <v>149</v>
      </c>
      <c r="N526" s="135">
        <f t="shared" si="38"/>
        <v>5</v>
      </c>
      <c r="O526" s="138">
        <f t="shared" si="39"/>
        <v>40</v>
      </c>
      <c r="P526" s="141">
        <f t="shared" si="40"/>
        <v>318</v>
      </c>
      <c r="Q526" s="142">
        <f t="shared" si="41"/>
        <v>381.6</v>
      </c>
      <c r="R526" s="258"/>
      <c r="U526" s="116"/>
      <c r="V526" s="118">
        <v>318</v>
      </c>
      <c r="W526" s="250"/>
    </row>
    <row r="527" spans="1:23" ht="15" customHeight="1">
      <c r="A527" s="119" t="s">
        <v>50</v>
      </c>
      <c r="B527" s="120" t="s">
        <v>1403</v>
      </c>
      <c r="C527" s="144">
        <v>1000</v>
      </c>
      <c r="D527" s="144">
        <v>50</v>
      </c>
      <c r="E527" s="121">
        <v>21</v>
      </c>
      <c r="F527" s="122" t="s">
        <v>1540</v>
      </c>
      <c r="G527" s="123" t="s">
        <v>1541</v>
      </c>
      <c r="H527" s="124" t="s">
        <v>337</v>
      </c>
      <c r="I527" s="125" t="s">
        <v>132</v>
      </c>
      <c r="J527" s="128"/>
      <c r="K527" s="129">
        <v>7</v>
      </c>
      <c r="L527" s="130">
        <f t="shared" si="37"/>
        <v>7</v>
      </c>
      <c r="M527" s="145" t="s">
        <v>149</v>
      </c>
      <c r="N527" s="135">
        <f t="shared" si="38"/>
        <v>6</v>
      </c>
      <c r="O527" s="138">
        <f t="shared" si="39"/>
        <v>42</v>
      </c>
      <c r="P527" s="141">
        <f t="shared" si="40"/>
        <v>324</v>
      </c>
      <c r="Q527" s="142">
        <f t="shared" si="41"/>
        <v>388.8</v>
      </c>
      <c r="R527" s="258"/>
      <c r="U527" s="116"/>
      <c r="V527" s="118">
        <v>324</v>
      </c>
      <c r="W527" s="250"/>
    </row>
    <row r="528" spans="1:23" ht="15" customHeight="1">
      <c r="A528" s="119" t="s">
        <v>50</v>
      </c>
      <c r="B528" s="120" t="s">
        <v>1403</v>
      </c>
      <c r="C528" s="144">
        <v>1000</v>
      </c>
      <c r="D528" s="144">
        <v>50</v>
      </c>
      <c r="E528" s="121">
        <v>25</v>
      </c>
      <c r="F528" s="122" t="s">
        <v>1542</v>
      </c>
      <c r="G528" s="123" t="s">
        <v>1543</v>
      </c>
      <c r="H528" s="124" t="s">
        <v>337</v>
      </c>
      <c r="I528" s="125" t="s">
        <v>132</v>
      </c>
      <c r="J528" s="128"/>
      <c r="K528" s="129">
        <v>7</v>
      </c>
      <c r="L528" s="130">
        <f t="shared" si="37"/>
        <v>7</v>
      </c>
      <c r="M528" s="145" t="s">
        <v>149</v>
      </c>
      <c r="N528" s="135">
        <f t="shared" si="38"/>
        <v>6</v>
      </c>
      <c r="O528" s="138">
        <f t="shared" si="39"/>
        <v>42</v>
      </c>
      <c r="P528" s="141">
        <f t="shared" si="40"/>
        <v>370</v>
      </c>
      <c r="Q528" s="142">
        <f t="shared" si="41"/>
        <v>444</v>
      </c>
      <c r="R528" s="258"/>
      <c r="U528" s="116"/>
      <c r="V528" s="118">
        <v>370</v>
      </c>
      <c r="W528" s="250"/>
    </row>
    <row r="529" spans="1:23" ht="15" customHeight="1">
      <c r="A529" s="119" t="s">
        <v>50</v>
      </c>
      <c r="B529" s="120" t="s">
        <v>1403</v>
      </c>
      <c r="C529" s="144">
        <v>1000</v>
      </c>
      <c r="D529" s="144">
        <v>50</v>
      </c>
      <c r="E529" s="121">
        <v>28</v>
      </c>
      <c r="F529" s="122" t="s">
        <v>1544</v>
      </c>
      <c r="G529" s="123" t="s">
        <v>1545</v>
      </c>
      <c r="H529" s="124" t="s">
        <v>337</v>
      </c>
      <c r="I529" s="125" t="s">
        <v>132</v>
      </c>
      <c r="J529" s="128"/>
      <c r="K529" s="129">
        <v>7</v>
      </c>
      <c r="L529" s="130">
        <f t="shared" ref="L529:L592" si="42">K529</f>
        <v>7</v>
      </c>
      <c r="M529" s="145" t="s">
        <v>149</v>
      </c>
      <c r="N529" s="135">
        <f t="shared" ref="N529:N592" si="43">IF(M529="A",1,IF(M529="B",ROUNDUP(10/L529,0),ROUNDUP(40/L529,0)))</f>
        <v>6</v>
      </c>
      <c r="O529" s="138">
        <f t="shared" ref="O529:O592" si="44">N529*L529</f>
        <v>42</v>
      </c>
      <c r="P529" s="141">
        <f t="shared" si="40"/>
        <v>381</v>
      </c>
      <c r="Q529" s="142">
        <f t="shared" si="41"/>
        <v>457.2</v>
      </c>
      <c r="R529" s="258"/>
      <c r="U529" s="116"/>
      <c r="V529" s="118">
        <v>381</v>
      </c>
      <c r="W529" s="250"/>
    </row>
    <row r="530" spans="1:23" ht="15" customHeight="1">
      <c r="A530" s="119" t="s">
        <v>50</v>
      </c>
      <c r="B530" s="120" t="s">
        <v>1403</v>
      </c>
      <c r="C530" s="144">
        <v>1000</v>
      </c>
      <c r="D530" s="144">
        <v>50</v>
      </c>
      <c r="E530" s="121">
        <v>32</v>
      </c>
      <c r="F530" s="122" t="s">
        <v>1546</v>
      </c>
      <c r="G530" s="123" t="s">
        <v>1547</v>
      </c>
      <c r="H530" s="124" t="s">
        <v>337</v>
      </c>
      <c r="I530" s="125" t="s">
        <v>132</v>
      </c>
      <c r="J530" s="128"/>
      <c r="K530" s="129">
        <v>7</v>
      </c>
      <c r="L530" s="130">
        <f t="shared" si="42"/>
        <v>7</v>
      </c>
      <c r="M530" s="145" t="s">
        <v>149</v>
      </c>
      <c r="N530" s="135">
        <f t="shared" si="43"/>
        <v>6</v>
      </c>
      <c r="O530" s="138">
        <f t="shared" si="44"/>
        <v>42</v>
      </c>
      <c r="P530" s="141">
        <f t="shared" si="40"/>
        <v>403.5</v>
      </c>
      <c r="Q530" s="142">
        <f t="shared" si="41"/>
        <v>484.2</v>
      </c>
      <c r="R530" s="258"/>
      <c r="U530" s="116"/>
      <c r="V530" s="118">
        <v>403.5</v>
      </c>
      <c r="W530" s="250"/>
    </row>
    <row r="531" spans="1:23" ht="15" customHeight="1">
      <c r="A531" s="119" t="s">
        <v>50</v>
      </c>
      <c r="B531" s="120" t="s">
        <v>1403</v>
      </c>
      <c r="C531" s="144">
        <v>1000</v>
      </c>
      <c r="D531" s="144">
        <v>50</v>
      </c>
      <c r="E531" s="121">
        <v>35</v>
      </c>
      <c r="F531" s="122" t="s">
        <v>1548</v>
      </c>
      <c r="G531" s="123" t="s">
        <v>1549</v>
      </c>
      <c r="H531" s="124" t="s">
        <v>337</v>
      </c>
      <c r="I531" s="125" t="s">
        <v>132</v>
      </c>
      <c r="J531" s="128" t="s">
        <v>132</v>
      </c>
      <c r="K531" s="129">
        <v>7</v>
      </c>
      <c r="L531" s="130">
        <f t="shared" si="42"/>
        <v>7</v>
      </c>
      <c r="M531" s="145" t="s">
        <v>149</v>
      </c>
      <c r="N531" s="135">
        <f t="shared" si="43"/>
        <v>6</v>
      </c>
      <c r="O531" s="138">
        <f t="shared" si="44"/>
        <v>42</v>
      </c>
      <c r="P531" s="141">
        <f t="shared" si="40"/>
        <v>424.5</v>
      </c>
      <c r="Q531" s="142">
        <f t="shared" si="41"/>
        <v>509.4</v>
      </c>
      <c r="R531" s="258"/>
      <c r="U531" s="116"/>
      <c r="V531" s="118">
        <v>424.5</v>
      </c>
      <c r="W531" s="250"/>
    </row>
    <row r="532" spans="1:23" ht="15" customHeight="1">
      <c r="A532" s="119" t="s">
        <v>50</v>
      </c>
      <c r="B532" s="120" t="s">
        <v>1403</v>
      </c>
      <c r="C532" s="144">
        <v>1000</v>
      </c>
      <c r="D532" s="144">
        <v>50</v>
      </c>
      <c r="E532" s="121">
        <v>38</v>
      </c>
      <c r="F532" s="122" t="s">
        <v>1550</v>
      </c>
      <c r="G532" s="123" t="s">
        <v>1551</v>
      </c>
      <c r="H532" s="124" t="s">
        <v>337</v>
      </c>
      <c r="I532" s="125" t="s">
        <v>132</v>
      </c>
      <c r="J532" s="128"/>
      <c r="K532" s="129">
        <v>7</v>
      </c>
      <c r="L532" s="130">
        <f t="shared" si="42"/>
        <v>7</v>
      </c>
      <c r="M532" s="145" t="s">
        <v>149</v>
      </c>
      <c r="N532" s="135">
        <f t="shared" si="43"/>
        <v>6</v>
      </c>
      <c r="O532" s="138">
        <f t="shared" si="44"/>
        <v>42</v>
      </c>
      <c r="P532" s="141">
        <f t="shared" si="40"/>
        <v>475</v>
      </c>
      <c r="Q532" s="142">
        <f t="shared" si="41"/>
        <v>570</v>
      </c>
      <c r="R532" s="258"/>
      <c r="U532" s="116"/>
      <c r="V532" s="118">
        <v>475</v>
      </c>
      <c r="W532" s="250"/>
    </row>
    <row r="533" spans="1:23" ht="15" customHeight="1">
      <c r="A533" s="119" t="s">
        <v>50</v>
      </c>
      <c r="B533" s="120" t="s">
        <v>1403</v>
      </c>
      <c r="C533" s="144">
        <v>1000</v>
      </c>
      <c r="D533" s="144">
        <v>50</v>
      </c>
      <c r="E533" s="121">
        <v>42</v>
      </c>
      <c r="F533" s="122" t="s">
        <v>1552</v>
      </c>
      <c r="G533" s="123" t="s">
        <v>1553</v>
      </c>
      <c r="H533" s="124" t="s">
        <v>337</v>
      </c>
      <c r="I533" s="125" t="s">
        <v>132</v>
      </c>
      <c r="J533" s="128" t="s">
        <v>132</v>
      </c>
      <c r="K533" s="129">
        <v>7</v>
      </c>
      <c r="L533" s="130">
        <f t="shared" si="42"/>
        <v>7</v>
      </c>
      <c r="M533" s="264" t="s">
        <v>149</v>
      </c>
      <c r="N533" s="135">
        <f t="shared" si="43"/>
        <v>6</v>
      </c>
      <c r="O533" s="138">
        <f t="shared" si="44"/>
        <v>42</v>
      </c>
      <c r="P533" s="265" t="s">
        <v>614</v>
      </c>
      <c r="Q533" s="142"/>
      <c r="R533" s="258"/>
      <c r="U533" s="116"/>
      <c r="V533" s="118">
        <v>496.5</v>
      </c>
      <c r="W533" s="250"/>
    </row>
    <row r="534" spans="1:23" ht="15" customHeight="1">
      <c r="A534" s="119" t="s">
        <v>50</v>
      </c>
      <c r="B534" s="120" t="s">
        <v>1403</v>
      </c>
      <c r="C534" s="144">
        <v>1000</v>
      </c>
      <c r="D534" s="144">
        <v>50</v>
      </c>
      <c r="E534" s="121">
        <v>45</v>
      </c>
      <c r="F534" s="122" t="s">
        <v>1554</v>
      </c>
      <c r="G534" s="123" t="s">
        <v>1555</v>
      </c>
      <c r="H534" s="124" t="s">
        <v>337</v>
      </c>
      <c r="I534" s="125" t="s">
        <v>132</v>
      </c>
      <c r="J534" s="128" t="s">
        <v>132</v>
      </c>
      <c r="K534" s="129">
        <v>7</v>
      </c>
      <c r="L534" s="130">
        <f t="shared" si="42"/>
        <v>7</v>
      </c>
      <c r="M534" s="145" t="s">
        <v>149</v>
      </c>
      <c r="N534" s="135">
        <f t="shared" si="43"/>
        <v>6</v>
      </c>
      <c r="O534" s="138">
        <f t="shared" si="44"/>
        <v>42</v>
      </c>
      <c r="P534" s="141">
        <f t="shared" si="40"/>
        <v>503</v>
      </c>
      <c r="Q534" s="142">
        <f t="shared" si="41"/>
        <v>603.6</v>
      </c>
      <c r="R534" s="258"/>
      <c r="U534" s="116"/>
      <c r="V534" s="118">
        <v>503</v>
      </c>
      <c r="W534" s="250"/>
    </row>
    <row r="535" spans="1:23" ht="15" customHeight="1">
      <c r="A535" s="119" t="s">
        <v>50</v>
      </c>
      <c r="B535" s="120" t="s">
        <v>1403</v>
      </c>
      <c r="C535" s="144">
        <v>1000</v>
      </c>
      <c r="D535" s="144">
        <v>50</v>
      </c>
      <c r="E535" s="121">
        <v>48</v>
      </c>
      <c r="F535" s="122" t="s">
        <v>1556</v>
      </c>
      <c r="G535" s="123" t="s">
        <v>1557</v>
      </c>
      <c r="H535" s="124" t="s">
        <v>337</v>
      </c>
      <c r="I535" s="125" t="s">
        <v>132</v>
      </c>
      <c r="J535" s="128" t="s">
        <v>132</v>
      </c>
      <c r="K535" s="129">
        <v>6</v>
      </c>
      <c r="L535" s="130">
        <f t="shared" si="42"/>
        <v>6</v>
      </c>
      <c r="M535" s="145" t="s">
        <v>149</v>
      </c>
      <c r="N535" s="135">
        <f t="shared" si="43"/>
        <v>7</v>
      </c>
      <c r="O535" s="138">
        <f t="shared" si="44"/>
        <v>42</v>
      </c>
      <c r="P535" s="141">
        <f t="shared" si="40"/>
        <v>504</v>
      </c>
      <c r="Q535" s="142">
        <f t="shared" si="41"/>
        <v>604.79999999999995</v>
      </c>
      <c r="R535" s="258"/>
      <c r="U535" s="116"/>
      <c r="V535" s="118">
        <v>504</v>
      </c>
      <c r="W535" s="250"/>
    </row>
    <row r="536" spans="1:23" ht="15" customHeight="1">
      <c r="A536" s="119" t="s">
        <v>50</v>
      </c>
      <c r="B536" s="120" t="s">
        <v>1403</v>
      </c>
      <c r="C536" s="144">
        <v>1000</v>
      </c>
      <c r="D536" s="144">
        <v>50</v>
      </c>
      <c r="E536" s="121">
        <v>54</v>
      </c>
      <c r="F536" s="122" t="s">
        <v>1558</v>
      </c>
      <c r="G536" s="123" t="s">
        <v>1559</v>
      </c>
      <c r="H536" s="124" t="s">
        <v>337</v>
      </c>
      <c r="I536" s="125" t="s">
        <v>132</v>
      </c>
      <c r="J536" s="128"/>
      <c r="K536" s="129">
        <v>6</v>
      </c>
      <c r="L536" s="130">
        <f t="shared" si="42"/>
        <v>6</v>
      </c>
      <c r="M536" s="264" t="s">
        <v>149</v>
      </c>
      <c r="N536" s="135">
        <f t="shared" si="43"/>
        <v>7</v>
      </c>
      <c r="O536" s="138">
        <f t="shared" si="44"/>
        <v>42</v>
      </c>
      <c r="P536" s="265" t="s">
        <v>614</v>
      </c>
      <c r="Q536" s="142"/>
      <c r="R536" s="258"/>
      <c r="U536" s="116"/>
      <c r="V536" s="118">
        <v>516.5</v>
      </c>
      <c r="W536" s="250"/>
    </row>
    <row r="537" spans="1:23" ht="15" customHeight="1">
      <c r="A537" s="119" t="s">
        <v>50</v>
      </c>
      <c r="B537" s="120" t="s">
        <v>1403</v>
      </c>
      <c r="C537" s="144">
        <v>1000</v>
      </c>
      <c r="D537" s="144">
        <v>50</v>
      </c>
      <c r="E537" s="121">
        <v>57</v>
      </c>
      <c r="F537" s="122" t="s">
        <v>1560</v>
      </c>
      <c r="G537" s="123" t="s">
        <v>1561</v>
      </c>
      <c r="H537" s="124" t="s">
        <v>337</v>
      </c>
      <c r="I537" s="125" t="s">
        <v>132</v>
      </c>
      <c r="J537" s="128" t="s">
        <v>132</v>
      </c>
      <c r="K537" s="129">
        <v>6</v>
      </c>
      <c r="L537" s="130">
        <f t="shared" si="42"/>
        <v>6</v>
      </c>
      <c r="M537" s="145" t="s">
        <v>149</v>
      </c>
      <c r="N537" s="135">
        <f t="shared" si="43"/>
        <v>7</v>
      </c>
      <c r="O537" s="138">
        <f t="shared" si="44"/>
        <v>42</v>
      </c>
      <c r="P537" s="141">
        <f t="shared" si="40"/>
        <v>518.5</v>
      </c>
      <c r="Q537" s="142">
        <f t="shared" si="41"/>
        <v>622.20000000000005</v>
      </c>
      <c r="R537" s="258"/>
      <c r="U537" s="116"/>
      <c r="V537" s="118">
        <v>518.5</v>
      </c>
      <c r="W537" s="250"/>
    </row>
    <row r="538" spans="1:23" ht="15" customHeight="1">
      <c r="A538" s="119" t="s">
        <v>50</v>
      </c>
      <c r="B538" s="120" t="s">
        <v>1403</v>
      </c>
      <c r="C538" s="144">
        <v>1000</v>
      </c>
      <c r="D538" s="144">
        <v>50</v>
      </c>
      <c r="E538" s="121">
        <v>60</v>
      </c>
      <c r="F538" s="122" t="s">
        <v>1562</v>
      </c>
      <c r="G538" s="123" t="s">
        <v>1563</v>
      </c>
      <c r="H538" s="124" t="s">
        <v>337</v>
      </c>
      <c r="I538" s="125" t="s">
        <v>132</v>
      </c>
      <c r="J538" s="128" t="s">
        <v>132</v>
      </c>
      <c r="K538" s="129">
        <v>6</v>
      </c>
      <c r="L538" s="130">
        <f t="shared" si="42"/>
        <v>6</v>
      </c>
      <c r="M538" s="145" t="s">
        <v>149</v>
      </c>
      <c r="N538" s="135">
        <f t="shared" si="43"/>
        <v>7</v>
      </c>
      <c r="O538" s="138">
        <f t="shared" si="44"/>
        <v>42</v>
      </c>
      <c r="P538" s="141">
        <f t="shared" si="40"/>
        <v>541</v>
      </c>
      <c r="Q538" s="142">
        <f t="shared" si="41"/>
        <v>649.20000000000005</v>
      </c>
      <c r="R538" s="258"/>
      <c r="U538" s="116"/>
      <c r="V538" s="118">
        <v>541</v>
      </c>
      <c r="W538" s="250"/>
    </row>
    <row r="539" spans="1:23" ht="15" customHeight="1">
      <c r="A539" s="119" t="s">
        <v>50</v>
      </c>
      <c r="B539" s="120" t="s">
        <v>1403</v>
      </c>
      <c r="C539" s="144">
        <v>1000</v>
      </c>
      <c r="D539" s="144">
        <v>50</v>
      </c>
      <c r="E539" s="121">
        <v>64</v>
      </c>
      <c r="F539" s="122" t="s">
        <v>1564</v>
      </c>
      <c r="G539" s="123" t="s">
        <v>1565</v>
      </c>
      <c r="H539" s="124" t="s">
        <v>337</v>
      </c>
      <c r="I539" s="125"/>
      <c r="J539" s="128" t="s">
        <v>132</v>
      </c>
      <c r="K539" s="129">
        <v>5</v>
      </c>
      <c r="L539" s="130">
        <f t="shared" si="42"/>
        <v>5</v>
      </c>
      <c r="M539" s="145" t="s">
        <v>149</v>
      </c>
      <c r="N539" s="135">
        <f t="shared" si="43"/>
        <v>8</v>
      </c>
      <c r="O539" s="138">
        <f t="shared" si="44"/>
        <v>40</v>
      </c>
      <c r="P539" s="141">
        <f t="shared" si="40"/>
        <v>566.5</v>
      </c>
      <c r="Q539" s="142">
        <f t="shared" si="41"/>
        <v>679.8</v>
      </c>
      <c r="R539" s="258"/>
      <c r="U539" s="116"/>
      <c r="V539" s="118">
        <v>566.5</v>
      </c>
      <c r="W539" s="250"/>
    </row>
    <row r="540" spans="1:23" ht="15" customHeight="1">
      <c r="A540" s="119" t="s">
        <v>50</v>
      </c>
      <c r="B540" s="120" t="s">
        <v>1403</v>
      </c>
      <c r="C540" s="144">
        <v>1000</v>
      </c>
      <c r="D540" s="144">
        <v>50</v>
      </c>
      <c r="E540" s="121">
        <v>70</v>
      </c>
      <c r="F540" s="122" t="s">
        <v>1566</v>
      </c>
      <c r="G540" s="123" t="s">
        <v>1567</v>
      </c>
      <c r="H540" s="124" t="s">
        <v>337</v>
      </c>
      <c r="I540" s="125" t="s">
        <v>132</v>
      </c>
      <c r="J540" s="128" t="s">
        <v>132</v>
      </c>
      <c r="K540" s="129">
        <v>5</v>
      </c>
      <c r="L540" s="130">
        <f t="shared" si="42"/>
        <v>5</v>
      </c>
      <c r="M540" s="264" t="s">
        <v>149</v>
      </c>
      <c r="N540" s="135">
        <f t="shared" si="43"/>
        <v>8</v>
      </c>
      <c r="O540" s="138">
        <f t="shared" si="44"/>
        <v>40</v>
      </c>
      <c r="P540" s="265" t="s">
        <v>614</v>
      </c>
      <c r="Q540" s="142"/>
      <c r="R540" s="258"/>
      <c r="U540" s="116"/>
      <c r="V540" s="118">
        <v>593.5</v>
      </c>
      <c r="W540" s="250"/>
    </row>
    <row r="541" spans="1:23" ht="15" customHeight="1">
      <c r="A541" s="119" t="s">
        <v>50</v>
      </c>
      <c r="B541" s="120" t="s">
        <v>1403</v>
      </c>
      <c r="C541" s="144">
        <v>1000</v>
      </c>
      <c r="D541" s="144">
        <v>50</v>
      </c>
      <c r="E541" s="121">
        <v>76</v>
      </c>
      <c r="F541" s="122" t="s">
        <v>1568</v>
      </c>
      <c r="G541" s="123" t="s">
        <v>1569</v>
      </c>
      <c r="H541" s="124" t="s">
        <v>337</v>
      </c>
      <c r="I541" s="125" t="s">
        <v>132</v>
      </c>
      <c r="J541" s="128" t="s">
        <v>132</v>
      </c>
      <c r="K541" s="129">
        <v>5</v>
      </c>
      <c r="L541" s="130">
        <f t="shared" si="42"/>
        <v>5</v>
      </c>
      <c r="M541" s="145" t="s">
        <v>149</v>
      </c>
      <c r="N541" s="135">
        <f t="shared" si="43"/>
        <v>8</v>
      </c>
      <c r="O541" s="138">
        <f t="shared" si="44"/>
        <v>40</v>
      </c>
      <c r="P541" s="141">
        <f t="shared" si="40"/>
        <v>616.5</v>
      </c>
      <c r="Q541" s="142">
        <f t="shared" si="41"/>
        <v>739.8</v>
      </c>
      <c r="R541" s="258"/>
      <c r="U541" s="116"/>
      <c r="V541" s="118">
        <v>616.5</v>
      </c>
      <c r="W541" s="250"/>
    </row>
    <row r="542" spans="1:23" ht="15" customHeight="1">
      <c r="A542" s="119" t="s">
        <v>50</v>
      </c>
      <c r="B542" s="120" t="s">
        <v>1403</v>
      </c>
      <c r="C542" s="144">
        <v>1000</v>
      </c>
      <c r="D542" s="144">
        <v>50</v>
      </c>
      <c r="E542" s="121">
        <v>83</v>
      </c>
      <c r="F542" s="122" t="s">
        <v>1570</v>
      </c>
      <c r="G542" s="123" t="s">
        <v>1571</v>
      </c>
      <c r="H542" s="124" t="s">
        <v>337</v>
      </c>
      <c r="I542" s="125"/>
      <c r="J542" s="128" t="s">
        <v>132</v>
      </c>
      <c r="K542" s="129">
        <v>5</v>
      </c>
      <c r="L542" s="130">
        <f t="shared" si="42"/>
        <v>5</v>
      </c>
      <c r="M542" s="264" t="s">
        <v>149</v>
      </c>
      <c r="N542" s="135">
        <f t="shared" si="43"/>
        <v>8</v>
      </c>
      <c r="O542" s="138">
        <f t="shared" si="44"/>
        <v>40</v>
      </c>
      <c r="P542" s="265" t="s">
        <v>614</v>
      </c>
      <c r="Q542" s="142"/>
      <c r="R542" s="258"/>
      <c r="U542" s="116"/>
      <c r="V542" s="118">
        <v>626</v>
      </c>
      <c r="W542" s="250"/>
    </row>
    <row r="543" spans="1:23" ht="15" customHeight="1">
      <c r="A543" s="119" t="s">
        <v>50</v>
      </c>
      <c r="B543" s="120" t="s">
        <v>1403</v>
      </c>
      <c r="C543" s="144">
        <v>1000</v>
      </c>
      <c r="D543" s="144">
        <v>50</v>
      </c>
      <c r="E543" s="121">
        <v>89</v>
      </c>
      <c r="F543" s="122" t="s">
        <v>1572</v>
      </c>
      <c r="G543" s="123" t="s">
        <v>1573</v>
      </c>
      <c r="H543" s="124" t="s">
        <v>337</v>
      </c>
      <c r="I543" s="125" t="s">
        <v>132</v>
      </c>
      <c r="J543" s="128" t="s">
        <v>132</v>
      </c>
      <c r="K543" s="129">
        <v>5</v>
      </c>
      <c r="L543" s="130">
        <f t="shared" si="42"/>
        <v>5</v>
      </c>
      <c r="M543" s="145" t="s">
        <v>149</v>
      </c>
      <c r="N543" s="135">
        <f t="shared" si="43"/>
        <v>8</v>
      </c>
      <c r="O543" s="138">
        <f t="shared" si="44"/>
        <v>40</v>
      </c>
      <c r="P543" s="141">
        <f t="shared" si="40"/>
        <v>644</v>
      </c>
      <c r="Q543" s="142">
        <f t="shared" si="41"/>
        <v>772.8</v>
      </c>
      <c r="R543" s="258"/>
      <c r="U543" s="116"/>
      <c r="V543" s="118">
        <v>644</v>
      </c>
      <c r="W543" s="250"/>
    </row>
    <row r="544" spans="1:23" ht="15" customHeight="1">
      <c r="A544" s="119" t="s">
        <v>50</v>
      </c>
      <c r="B544" s="120" t="s">
        <v>1403</v>
      </c>
      <c r="C544" s="144">
        <v>1000</v>
      </c>
      <c r="D544" s="144">
        <v>50</v>
      </c>
      <c r="E544" s="121">
        <v>102</v>
      </c>
      <c r="F544" s="122" t="s">
        <v>1574</v>
      </c>
      <c r="G544" s="123" t="s">
        <v>1575</v>
      </c>
      <c r="H544" s="124" t="s">
        <v>337</v>
      </c>
      <c r="I544" s="125"/>
      <c r="J544" s="128" t="s">
        <v>132</v>
      </c>
      <c r="K544" s="129">
        <v>4</v>
      </c>
      <c r="L544" s="130">
        <f t="shared" si="42"/>
        <v>4</v>
      </c>
      <c r="M544" s="145" t="s">
        <v>149</v>
      </c>
      <c r="N544" s="135">
        <f t="shared" si="43"/>
        <v>10</v>
      </c>
      <c r="O544" s="138">
        <f t="shared" si="44"/>
        <v>40</v>
      </c>
      <c r="P544" s="141">
        <f t="shared" si="40"/>
        <v>668.5</v>
      </c>
      <c r="Q544" s="142">
        <f t="shared" si="41"/>
        <v>802.2</v>
      </c>
      <c r="R544" s="258"/>
      <c r="U544" s="116"/>
      <c r="V544" s="118">
        <v>668.5</v>
      </c>
      <c r="W544" s="250"/>
    </row>
    <row r="545" spans="1:23" ht="15" customHeight="1">
      <c r="A545" s="119" t="s">
        <v>50</v>
      </c>
      <c r="B545" s="120" t="s">
        <v>1403</v>
      </c>
      <c r="C545" s="144">
        <v>1000</v>
      </c>
      <c r="D545" s="144">
        <v>50</v>
      </c>
      <c r="E545" s="121">
        <v>108</v>
      </c>
      <c r="F545" s="122" t="s">
        <v>1576</v>
      </c>
      <c r="G545" s="123" t="s">
        <v>1577</v>
      </c>
      <c r="H545" s="124" t="s">
        <v>337</v>
      </c>
      <c r="I545" s="125" t="s">
        <v>132</v>
      </c>
      <c r="J545" s="128" t="s">
        <v>132</v>
      </c>
      <c r="K545" s="129">
        <v>4</v>
      </c>
      <c r="L545" s="130">
        <f t="shared" si="42"/>
        <v>4</v>
      </c>
      <c r="M545" s="145" t="s">
        <v>149</v>
      </c>
      <c r="N545" s="135">
        <f t="shared" si="43"/>
        <v>10</v>
      </c>
      <c r="O545" s="138">
        <f t="shared" si="44"/>
        <v>40</v>
      </c>
      <c r="P545" s="141">
        <f t="shared" si="40"/>
        <v>692</v>
      </c>
      <c r="Q545" s="142">
        <f t="shared" si="41"/>
        <v>830.4</v>
      </c>
      <c r="R545" s="258"/>
      <c r="U545" s="116"/>
      <c r="V545" s="118">
        <v>692</v>
      </c>
      <c r="W545" s="250"/>
    </row>
    <row r="546" spans="1:23" ht="15" customHeight="1">
      <c r="A546" s="119" t="s">
        <v>50</v>
      </c>
      <c r="B546" s="120" t="s">
        <v>1403</v>
      </c>
      <c r="C546" s="144">
        <v>1000</v>
      </c>
      <c r="D546" s="144">
        <v>50</v>
      </c>
      <c r="E546" s="121">
        <v>114</v>
      </c>
      <c r="F546" s="122" t="s">
        <v>1578</v>
      </c>
      <c r="G546" s="123" t="s">
        <v>1579</v>
      </c>
      <c r="H546" s="124" t="s">
        <v>337</v>
      </c>
      <c r="I546" s="125" t="s">
        <v>132</v>
      </c>
      <c r="J546" s="128" t="s">
        <v>132</v>
      </c>
      <c r="K546" s="129">
        <v>4</v>
      </c>
      <c r="L546" s="130">
        <f t="shared" si="42"/>
        <v>4</v>
      </c>
      <c r="M546" s="145" t="s">
        <v>149</v>
      </c>
      <c r="N546" s="135">
        <f t="shared" si="43"/>
        <v>10</v>
      </c>
      <c r="O546" s="138">
        <f t="shared" si="44"/>
        <v>40</v>
      </c>
      <c r="P546" s="141">
        <f t="shared" si="40"/>
        <v>716.5</v>
      </c>
      <c r="Q546" s="142">
        <f t="shared" si="41"/>
        <v>859.8</v>
      </c>
      <c r="R546" s="258"/>
      <c r="U546" s="116"/>
      <c r="V546" s="118">
        <v>716.5</v>
      </c>
      <c r="W546" s="250"/>
    </row>
    <row r="547" spans="1:23" ht="15" customHeight="1">
      <c r="A547" s="119" t="s">
        <v>50</v>
      </c>
      <c r="B547" s="120" t="s">
        <v>1403</v>
      </c>
      <c r="C547" s="144">
        <v>1000</v>
      </c>
      <c r="D547" s="144">
        <v>50</v>
      </c>
      <c r="E547" s="121">
        <v>133</v>
      </c>
      <c r="F547" s="122" t="s">
        <v>1580</v>
      </c>
      <c r="G547" s="123" t="s">
        <v>1581</v>
      </c>
      <c r="H547" s="124" t="s">
        <v>337</v>
      </c>
      <c r="I547" s="125" t="s">
        <v>132</v>
      </c>
      <c r="J547" s="128" t="s">
        <v>132</v>
      </c>
      <c r="K547" s="129">
        <v>3</v>
      </c>
      <c r="L547" s="130">
        <f t="shared" si="42"/>
        <v>3</v>
      </c>
      <c r="M547" s="145" t="s">
        <v>149</v>
      </c>
      <c r="N547" s="135">
        <f t="shared" si="43"/>
        <v>14</v>
      </c>
      <c r="O547" s="138">
        <f t="shared" si="44"/>
        <v>42</v>
      </c>
      <c r="P547" s="141">
        <f t="shared" si="40"/>
        <v>766.5</v>
      </c>
      <c r="Q547" s="142">
        <f t="shared" si="41"/>
        <v>919.8</v>
      </c>
      <c r="R547" s="258"/>
      <c r="U547" s="116"/>
      <c r="V547" s="118">
        <v>766.5</v>
      </c>
      <c r="W547" s="250"/>
    </row>
    <row r="548" spans="1:23" ht="15" customHeight="1">
      <c r="A548" s="119" t="s">
        <v>50</v>
      </c>
      <c r="B548" s="120" t="s">
        <v>1403</v>
      </c>
      <c r="C548" s="144">
        <v>1000</v>
      </c>
      <c r="D548" s="144">
        <v>50</v>
      </c>
      <c r="E548" s="121">
        <v>159</v>
      </c>
      <c r="F548" s="122" t="s">
        <v>1582</v>
      </c>
      <c r="G548" s="123" t="s">
        <v>1583</v>
      </c>
      <c r="H548" s="124" t="s">
        <v>337</v>
      </c>
      <c r="I548" s="125" t="s">
        <v>132</v>
      </c>
      <c r="J548" s="128" t="s">
        <v>132</v>
      </c>
      <c r="K548" s="129">
        <v>3</v>
      </c>
      <c r="L548" s="130">
        <f t="shared" si="42"/>
        <v>3</v>
      </c>
      <c r="M548" s="145" t="s">
        <v>149</v>
      </c>
      <c r="N548" s="135">
        <f t="shared" si="43"/>
        <v>14</v>
      </c>
      <c r="O548" s="138">
        <f t="shared" si="44"/>
        <v>42</v>
      </c>
      <c r="P548" s="141">
        <f t="shared" si="40"/>
        <v>847.5</v>
      </c>
      <c r="Q548" s="142">
        <f t="shared" si="41"/>
        <v>1017</v>
      </c>
      <c r="R548" s="258"/>
      <c r="U548" s="116"/>
      <c r="V548" s="118">
        <v>847.5</v>
      </c>
      <c r="W548" s="250"/>
    </row>
    <row r="549" spans="1:23" ht="15" customHeight="1">
      <c r="A549" s="119" t="s">
        <v>50</v>
      </c>
      <c r="B549" s="120" t="s">
        <v>1403</v>
      </c>
      <c r="C549" s="144">
        <v>1000</v>
      </c>
      <c r="D549" s="144">
        <v>50</v>
      </c>
      <c r="E549" s="121">
        <v>169</v>
      </c>
      <c r="F549" s="122" t="s">
        <v>1584</v>
      </c>
      <c r="G549" s="123" t="s">
        <v>1585</v>
      </c>
      <c r="H549" s="124" t="s">
        <v>337</v>
      </c>
      <c r="I549" s="125" t="s">
        <v>132</v>
      </c>
      <c r="J549" s="128" t="s">
        <v>132</v>
      </c>
      <c r="K549" s="129">
        <v>3</v>
      </c>
      <c r="L549" s="130">
        <f t="shared" si="42"/>
        <v>3</v>
      </c>
      <c r="M549" s="145" t="s">
        <v>149</v>
      </c>
      <c r="N549" s="135">
        <f t="shared" si="43"/>
        <v>14</v>
      </c>
      <c r="O549" s="138">
        <f t="shared" si="44"/>
        <v>42</v>
      </c>
      <c r="P549" s="141">
        <f t="shared" si="40"/>
        <v>890</v>
      </c>
      <c r="Q549" s="142">
        <f t="shared" si="41"/>
        <v>1068</v>
      </c>
      <c r="R549" s="258"/>
      <c r="U549" s="116"/>
      <c r="V549" s="118">
        <v>890</v>
      </c>
      <c r="W549" s="250"/>
    </row>
    <row r="550" spans="1:23" ht="15" customHeight="1">
      <c r="A550" s="119" t="s">
        <v>50</v>
      </c>
      <c r="B550" s="120" t="s">
        <v>1403</v>
      </c>
      <c r="C550" s="144">
        <v>1000</v>
      </c>
      <c r="D550" s="144">
        <v>50</v>
      </c>
      <c r="E550" s="121">
        <v>194</v>
      </c>
      <c r="F550" s="122" t="s">
        <v>1586</v>
      </c>
      <c r="G550" s="123" t="s">
        <v>1587</v>
      </c>
      <c r="H550" s="124" t="s">
        <v>337</v>
      </c>
      <c r="I550" s="125"/>
      <c r="J550" s="128" t="s">
        <v>132</v>
      </c>
      <c r="K550" s="129">
        <v>3</v>
      </c>
      <c r="L550" s="130">
        <f t="shared" si="42"/>
        <v>3</v>
      </c>
      <c r="M550" s="145" t="s">
        <v>149</v>
      </c>
      <c r="N550" s="135">
        <f t="shared" si="43"/>
        <v>14</v>
      </c>
      <c r="O550" s="138">
        <f t="shared" si="44"/>
        <v>42</v>
      </c>
      <c r="P550" s="141">
        <f t="shared" si="40"/>
        <v>1008</v>
      </c>
      <c r="Q550" s="142">
        <f t="shared" si="41"/>
        <v>1209.5999999999999</v>
      </c>
      <c r="R550" s="258"/>
      <c r="U550" s="116"/>
      <c r="V550" s="118">
        <v>1008</v>
      </c>
      <c r="W550" s="250"/>
    </row>
    <row r="551" spans="1:23" ht="15" customHeight="1">
      <c r="A551" s="119" t="s">
        <v>50</v>
      </c>
      <c r="B551" s="120" t="s">
        <v>1403</v>
      </c>
      <c r="C551" s="144">
        <v>1000</v>
      </c>
      <c r="D551" s="144">
        <v>50</v>
      </c>
      <c r="E551" s="121">
        <v>205</v>
      </c>
      <c r="F551" s="122" t="s">
        <v>1588</v>
      </c>
      <c r="G551" s="123" t="s">
        <v>1589</v>
      </c>
      <c r="H551" s="124" t="s">
        <v>337</v>
      </c>
      <c r="I551" s="125"/>
      <c r="J551" s="128" t="s">
        <v>132</v>
      </c>
      <c r="K551" s="129">
        <v>2</v>
      </c>
      <c r="L551" s="130">
        <f t="shared" si="42"/>
        <v>2</v>
      </c>
      <c r="M551" s="264" t="s">
        <v>149</v>
      </c>
      <c r="N551" s="135">
        <f t="shared" si="43"/>
        <v>20</v>
      </c>
      <c r="O551" s="138">
        <f t="shared" si="44"/>
        <v>40</v>
      </c>
      <c r="P551" s="265" t="s">
        <v>614</v>
      </c>
      <c r="Q551" s="142"/>
      <c r="R551" s="258"/>
      <c r="U551" s="116"/>
      <c r="V551" s="118">
        <v>1046</v>
      </c>
      <c r="W551" s="250"/>
    </row>
    <row r="552" spans="1:23" ht="15" customHeight="1">
      <c r="A552" s="119" t="s">
        <v>50</v>
      </c>
      <c r="B552" s="120" t="s">
        <v>1403</v>
      </c>
      <c r="C552" s="144">
        <v>1000</v>
      </c>
      <c r="D552" s="144">
        <v>50</v>
      </c>
      <c r="E552" s="121">
        <v>219</v>
      </c>
      <c r="F552" s="122" t="s">
        <v>1590</v>
      </c>
      <c r="G552" s="123" t="s">
        <v>1591</v>
      </c>
      <c r="H552" s="124" t="s">
        <v>337</v>
      </c>
      <c r="I552" s="125" t="s">
        <v>132</v>
      </c>
      <c r="J552" s="128" t="s">
        <v>132</v>
      </c>
      <c r="K552" s="129">
        <v>2</v>
      </c>
      <c r="L552" s="130">
        <f t="shared" si="42"/>
        <v>2</v>
      </c>
      <c r="M552" s="145" t="s">
        <v>149</v>
      </c>
      <c r="N552" s="135">
        <f t="shared" si="43"/>
        <v>20</v>
      </c>
      <c r="O552" s="138">
        <f t="shared" si="44"/>
        <v>40</v>
      </c>
      <c r="P552" s="141">
        <f t="shared" si="40"/>
        <v>1122</v>
      </c>
      <c r="Q552" s="142">
        <f t="shared" si="41"/>
        <v>1346.4</v>
      </c>
      <c r="R552" s="258"/>
      <c r="U552" s="116"/>
      <c r="V552" s="118">
        <v>1122</v>
      </c>
      <c r="W552" s="250"/>
    </row>
    <row r="553" spans="1:23" ht="15" customHeight="1">
      <c r="A553" s="119" t="s">
        <v>50</v>
      </c>
      <c r="B553" s="120" t="s">
        <v>1403</v>
      </c>
      <c r="C553" s="144">
        <v>1000</v>
      </c>
      <c r="D553" s="144">
        <v>50</v>
      </c>
      <c r="E553" s="121">
        <v>245</v>
      </c>
      <c r="F553" s="122" t="s">
        <v>1592</v>
      </c>
      <c r="G553" s="123" t="s">
        <v>1593</v>
      </c>
      <c r="H553" s="124" t="s">
        <v>337</v>
      </c>
      <c r="I553" s="125"/>
      <c r="J553" s="128" t="s">
        <v>132</v>
      </c>
      <c r="K553" s="129">
        <v>2</v>
      </c>
      <c r="L553" s="130">
        <f t="shared" si="42"/>
        <v>2</v>
      </c>
      <c r="M553" s="264" t="s">
        <v>149</v>
      </c>
      <c r="N553" s="135">
        <f t="shared" si="43"/>
        <v>20</v>
      </c>
      <c r="O553" s="138">
        <f t="shared" si="44"/>
        <v>40</v>
      </c>
      <c r="P553" s="265" t="s">
        <v>614</v>
      </c>
      <c r="Q553" s="142"/>
      <c r="R553" s="258"/>
      <c r="U553" s="116"/>
      <c r="V553" s="118">
        <v>1385.5</v>
      </c>
      <c r="W553" s="250"/>
    </row>
    <row r="554" spans="1:23" ht="15" customHeight="1">
      <c r="A554" s="119" t="s">
        <v>50</v>
      </c>
      <c r="B554" s="120" t="s">
        <v>1403</v>
      </c>
      <c r="C554" s="144">
        <v>1000</v>
      </c>
      <c r="D554" s="121">
        <v>60</v>
      </c>
      <c r="E554" s="121">
        <v>18</v>
      </c>
      <c r="F554" s="122" t="s">
        <v>1594</v>
      </c>
      <c r="G554" s="123" t="s">
        <v>1595</v>
      </c>
      <c r="H554" s="124" t="s">
        <v>337</v>
      </c>
      <c r="I554" s="125" t="s">
        <v>132</v>
      </c>
      <c r="J554" s="128"/>
      <c r="K554" s="129">
        <v>7</v>
      </c>
      <c r="L554" s="130">
        <f t="shared" si="42"/>
        <v>7</v>
      </c>
      <c r="M554" s="264" t="s">
        <v>149</v>
      </c>
      <c r="N554" s="135">
        <f t="shared" si="43"/>
        <v>6</v>
      </c>
      <c r="O554" s="138">
        <f t="shared" si="44"/>
        <v>42</v>
      </c>
      <c r="P554" s="265" t="s">
        <v>614</v>
      </c>
      <c r="Q554" s="142"/>
      <c r="R554" s="258"/>
      <c r="U554" s="116"/>
      <c r="V554" s="118">
        <v>381</v>
      </c>
      <c r="W554" s="250"/>
    </row>
    <row r="555" spans="1:23" ht="15" customHeight="1">
      <c r="A555" s="119" t="s">
        <v>50</v>
      </c>
      <c r="B555" s="120" t="s">
        <v>1403</v>
      </c>
      <c r="C555" s="144">
        <v>1000</v>
      </c>
      <c r="D555" s="144">
        <v>60</v>
      </c>
      <c r="E555" s="121">
        <v>21</v>
      </c>
      <c r="F555" s="122" t="s">
        <v>1596</v>
      </c>
      <c r="G555" s="123" t="s">
        <v>1597</v>
      </c>
      <c r="H555" s="124" t="s">
        <v>337</v>
      </c>
      <c r="I555" s="125" t="s">
        <v>132</v>
      </c>
      <c r="J555" s="128"/>
      <c r="K555" s="129">
        <v>7</v>
      </c>
      <c r="L555" s="130">
        <f t="shared" si="42"/>
        <v>7</v>
      </c>
      <c r="M555" s="264" t="s">
        <v>149</v>
      </c>
      <c r="N555" s="135">
        <f t="shared" si="43"/>
        <v>6</v>
      </c>
      <c r="O555" s="138">
        <f t="shared" si="44"/>
        <v>42</v>
      </c>
      <c r="P555" s="265" t="s">
        <v>614</v>
      </c>
      <c r="Q555" s="142"/>
      <c r="R555" s="258"/>
      <c r="U555" s="116"/>
      <c r="V555" s="118">
        <v>393</v>
      </c>
      <c r="W555" s="250"/>
    </row>
    <row r="556" spans="1:23" ht="15" customHeight="1">
      <c r="A556" s="119" t="s">
        <v>50</v>
      </c>
      <c r="B556" s="120" t="s">
        <v>1403</v>
      </c>
      <c r="C556" s="144">
        <v>1000</v>
      </c>
      <c r="D556" s="144">
        <v>60</v>
      </c>
      <c r="E556" s="121">
        <v>25</v>
      </c>
      <c r="F556" s="122" t="s">
        <v>1598</v>
      </c>
      <c r="G556" s="123" t="s">
        <v>1599</v>
      </c>
      <c r="H556" s="124" t="s">
        <v>337</v>
      </c>
      <c r="I556" s="125" t="s">
        <v>132</v>
      </c>
      <c r="J556" s="128"/>
      <c r="K556" s="129">
        <v>7</v>
      </c>
      <c r="L556" s="130">
        <f t="shared" si="42"/>
        <v>7</v>
      </c>
      <c r="M556" s="145" t="s">
        <v>149</v>
      </c>
      <c r="N556" s="135">
        <f t="shared" si="43"/>
        <v>6</v>
      </c>
      <c r="O556" s="138">
        <f t="shared" si="44"/>
        <v>42</v>
      </c>
      <c r="P556" s="141">
        <f t="shared" si="40"/>
        <v>439.5</v>
      </c>
      <c r="Q556" s="142">
        <f t="shared" si="41"/>
        <v>527.4</v>
      </c>
      <c r="R556" s="258"/>
      <c r="U556" s="116"/>
      <c r="V556" s="118">
        <v>439.5</v>
      </c>
      <c r="W556" s="250"/>
    </row>
    <row r="557" spans="1:23" ht="15" customHeight="1">
      <c r="A557" s="119" t="s">
        <v>50</v>
      </c>
      <c r="B557" s="120" t="s">
        <v>1403</v>
      </c>
      <c r="C557" s="144">
        <v>1000</v>
      </c>
      <c r="D557" s="144">
        <v>60</v>
      </c>
      <c r="E557" s="121">
        <v>28</v>
      </c>
      <c r="F557" s="122" t="s">
        <v>1600</v>
      </c>
      <c r="G557" s="123" t="s">
        <v>1601</v>
      </c>
      <c r="H557" s="124" t="s">
        <v>337</v>
      </c>
      <c r="I557" s="125" t="s">
        <v>132</v>
      </c>
      <c r="J557" s="128"/>
      <c r="K557" s="129">
        <v>6</v>
      </c>
      <c r="L557" s="130">
        <f t="shared" si="42"/>
        <v>6</v>
      </c>
      <c r="M557" s="145" t="s">
        <v>149</v>
      </c>
      <c r="N557" s="135">
        <f t="shared" si="43"/>
        <v>7</v>
      </c>
      <c r="O557" s="138">
        <f t="shared" si="44"/>
        <v>42</v>
      </c>
      <c r="P557" s="141">
        <f t="shared" si="40"/>
        <v>458</v>
      </c>
      <c r="Q557" s="142">
        <f t="shared" si="41"/>
        <v>549.6</v>
      </c>
      <c r="R557" s="258"/>
      <c r="U557" s="116"/>
      <c r="V557" s="118">
        <v>458</v>
      </c>
      <c r="W557" s="250"/>
    </row>
    <row r="558" spans="1:23" ht="15" customHeight="1">
      <c r="A558" s="119" t="s">
        <v>50</v>
      </c>
      <c r="B558" s="120" t="s">
        <v>1403</v>
      </c>
      <c r="C558" s="144">
        <v>1000</v>
      </c>
      <c r="D558" s="144">
        <v>60</v>
      </c>
      <c r="E558" s="121">
        <v>32</v>
      </c>
      <c r="F558" s="122" t="s">
        <v>1602</v>
      </c>
      <c r="G558" s="123" t="s">
        <v>1603</v>
      </c>
      <c r="H558" s="124" t="s">
        <v>337</v>
      </c>
      <c r="I558" s="125" t="s">
        <v>132</v>
      </c>
      <c r="J558" s="128"/>
      <c r="K558" s="129">
        <v>6</v>
      </c>
      <c r="L558" s="130">
        <f t="shared" si="42"/>
        <v>6</v>
      </c>
      <c r="M558" s="145" t="s">
        <v>149</v>
      </c>
      <c r="N558" s="135">
        <f t="shared" si="43"/>
        <v>7</v>
      </c>
      <c r="O558" s="138">
        <f t="shared" si="44"/>
        <v>42</v>
      </c>
      <c r="P558" s="141">
        <f t="shared" si="40"/>
        <v>482</v>
      </c>
      <c r="Q558" s="142">
        <f t="shared" si="41"/>
        <v>578.4</v>
      </c>
      <c r="R558" s="258"/>
      <c r="U558" s="116"/>
      <c r="V558" s="118">
        <v>482</v>
      </c>
      <c r="W558" s="250"/>
    </row>
    <row r="559" spans="1:23" ht="15" customHeight="1">
      <c r="A559" s="119" t="s">
        <v>50</v>
      </c>
      <c r="B559" s="120" t="s">
        <v>1403</v>
      </c>
      <c r="C559" s="144">
        <v>1000</v>
      </c>
      <c r="D559" s="144">
        <v>60</v>
      </c>
      <c r="E559" s="121">
        <v>35</v>
      </c>
      <c r="F559" s="122" t="s">
        <v>1604</v>
      </c>
      <c r="G559" s="123" t="s">
        <v>1605</v>
      </c>
      <c r="H559" s="124" t="s">
        <v>337</v>
      </c>
      <c r="I559" s="125" t="s">
        <v>132</v>
      </c>
      <c r="J559" s="128" t="s">
        <v>132</v>
      </c>
      <c r="K559" s="129">
        <v>6</v>
      </c>
      <c r="L559" s="130">
        <f t="shared" si="42"/>
        <v>6</v>
      </c>
      <c r="M559" s="145" t="s">
        <v>149</v>
      </c>
      <c r="N559" s="135">
        <f t="shared" si="43"/>
        <v>7</v>
      </c>
      <c r="O559" s="138">
        <f t="shared" si="44"/>
        <v>42</v>
      </c>
      <c r="P559" s="141">
        <f t="shared" si="40"/>
        <v>507.5</v>
      </c>
      <c r="Q559" s="142">
        <f t="shared" si="41"/>
        <v>609</v>
      </c>
      <c r="R559" s="258"/>
      <c r="U559" s="116"/>
      <c r="V559" s="118">
        <v>507.5</v>
      </c>
      <c r="W559" s="250"/>
    </row>
    <row r="560" spans="1:23" ht="15" customHeight="1">
      <c r="A560" s="119" t="s">
        <v>50</v>
      </c>
      <c r="B560" s="120" t="s">
        <v>1403</v>
      </c>
      <c r="C560" s="144">
        <v>1000</v>
      </c>
      <c r="D560" s="144">
        <v>60</v>
      </c>
      <c r="E560" s="121">
        <v>38</v>
      </c>
      <c r="F560" s="122" t="s">
        <v>1606</v>
      </c>
      <c r="G560" s="123" t="s">
        <v>1607</v>
      </c>
      <c r="H560" s="124" t="s">
        <v>337</v>
      </c>
      <c r="I560" s="125" t="s">
        <v>132</v>
      </c>
      <c r="J560" s="128"/>
      <c r="K560" s="129">
        <v>6</v>
      </c>
      <c r="L560" s="130">
        <f t="shared" si="42"/>
        <v>6</v>
      </c>
      <c r="M560" s="264" t="s">
        <v>149</v>
      </c>
      <c r="N560" s="135">
        <f t="shared" si="43"/>
        <v>7</v>
      </c>
      <c r="O560" s="138">
        <f t="shared" si="44"/>
        <v>42</v>
      </c>
      <c r="P560" s="265" t="s">
        <v>614</v>
      </c>
      <c r="Q560" s="142"/>
      <c r="R560" s="258"/>
      <c r="U560" s="116"/>
      <c r="V560" s="118">
        <v>571.5</v>
      </c>
      <c r="W560" s="250"/>
    </row>
    <row r="561" spans="1:23" ht="15" customHeight="1">
      <c r="A561" s="119" t="s">
        <v>50</v>
      </c>
      <c r="B561" s="120" t="s">
        <v>1403</v>
      </c>
      <c r="C561" s="144">
        <v>1000</v>
      </c>
      <c r="D561" s="144">
        <v>60</v>
      </c>
      <c r="E561" s="121">
        <v>42</v>
      </c>
      <c r="F561" s="122" t="s">
        <v>1608</v>
      </c>
      <c r="G561" s="123" t="s">
        <v>1609</v>
      </c>
      <c r="H561" s="124" t="s">
        <v>337</v>
      </c>
      <c r="I561" s="125"/>
      <c r="J561" s="128" t="s">
        <v>132</v>
      </c>
      <c r="K561" s="129">
        <v>5</v>
      </c>
      <c r="L561" s="130">
        <f t="shared" si="42"/>
        <v>5</v>
      </c>
      <c r="M561" s="264" t="s">
        <v>149</v>
      </c>
      <c r="N561" s="135">
        <f t="shared" si="43"/>
        <v>8</v>
      </c>
      <c r="O561" s="138">
        <f t="shared" si="44"/>
        <v>40</v>
      </c>
      <c r="P561" s="265" t="s">
        <v>614</v>
      </c>
      <c r="Q561" s="142"/>
      <c r="R561" s="258"/>
      <c r="U561" s="116"/>
      <c r="V561" s="118">
        <v>601.5</v>
      </c>
      <c r="W561" s="250"/>
    </row>
    <row r="562" spans="1:23" ht="15" customHeight="1">
      <c r="A562" s="119" t="s">
        <v>50</v>
      </c>
      <c r="B562" s="120" t="s">
        <v>1403</v>
      </c>
      <c r="C562" s="144">
        <v>1000</v>
      </c>
      <c r="D562" s="144">
        <v>60</v>
      </c>
      <c r="E562" s="121">
        <v>45</v>
      </c>
      <c r="F562" s="266" t="s">
        <v>388</v>
      </c>
      <c r="G562" s="123" t="s">
        <v>1610</v>
      </c>
      <c r="H562" s="124" t="s">
        <v>337</v>
      </c>
      <c r="I562" s="125"/>
      <c r="J562" s="128" t="s">
        <v>132</v>
      </c>
      <c r="K562" s="129">
        <v>5</v>
      </c>
      <c r="L562" s="130">
        <f t="shared" si="42"/>
        <v>5</v>
      </c>
      <c r="M562" s="264" t="s">
        <v>149</v>
      </c>
      <c r="N562" s="135">
        <f t="shared" si="43"/>
        <v>8</v>
      </c>
      <c r="O562" s="138">
        <f t="shared" si="44"/>
        <v>40</v>
      </c>
      <c r="P562" s="265" t="s">
        <v>614</v>
      </c>
      <c r="Q562" s="142"/>
      <c r="R562" s="258"/>
      <c r="U562" s="116"/>
      <c r="V562" s="118">
        <v>630.5</v>
      </c>
      <c r="W562" s="250"/>
    </row>
    <row r="563" spans="1:23" ht="15" customHeight="1">
      <c r="A563" s="119" t="s">
        <v>50</v>
      </c>
      <c r="B563" s="120" t="s">
        <v>1403</v>
      </c>
      <c r="C563" s="144">
        <v>1000</v>
      </c>
      <c r="D563" s="144">
        <v>60</v>
      </c>
      <c r="E563" s="121">
        <v>57</v>
      </c>
      <c r="F563" s="122" t="s">
        <v>1611</v>
      </c>
      <c r="G563" s="123" t="s">
        <v>1612</v>
      </c>
      <c r="H563" s="124" t="s">
        <v>337</v>
      </c>
      <c r="I563" s="125" t="s">
        <v>132</v>
      </c>
      <c r="J563" s="128" t="s">
        <v>132</v>
      </c>
      <c r="K563" s="129">
        <v>5</v>
      </c>
      <c r="L563" s="130">
        <f t="shared" si="42"/>
        <v>5</v>
      </c>
      <c r="M563" s="145" t="s">
        <v>149</v>
      </c>
      <c r="N563" s="135">
        <f t="shared" si="43"/>
        <v>8</v>
      </c>
      <c r="O563" s="138">
        <f t="shared" si="44"/>
        <v>40</v>
      </c>
      <c r="P563" s="141">
        <f t="shared" si="40"/>
        <v>704</v>
      </c>
      <c r="Q563" s="142">
        <f t="shared" si="41"/>
        <v>844.8</v>
      </c>
      <c r="R563" s="258"/>
      <c r="U563" s="116"/>
      <c r="V563" s="118">
        <v>704</v>
      </c>
      <c r="W563" s="250"/>
    </row>
    <row r="564" spans="1:23" ht="15" customHeight="1">
      <c r="A564" s="119" t="s">
        <v>50</v>
      </c>
      <c r="B564" s="120" t="s">
        <v>1403</v>
      </c>
      <c r="C564" s="144">
        <v>1000</v>
      </c>
      <c r="D564" s="144">
        <v>60</v>
      </c>
      <c r="E564" s="121">
        <v>60</v>
      </c>
      <c r="F564" s="122" t="s">
        <v>1613</v>
      </c>
      <c r="G564" s="123" t="s">
        <v>1614</v>
      </c>
      <c r="H564" s="124" t="s">
        <v>337</v>
      </c>
      <c r="I564" s="125" t="s">
        <v>132</v>
      </c>
      <c r="J564" s="128" t="s">
        <v>132</v>
      </c>
      <c r="K564" s="129">
        <v>5</v>
      </c>
      <c r="L564" s="130">
        <f t="shared" si="42"/>
        <v>5</v>
      </c>
      <c r="M564" s="264" t="s">
        <v>149</v>
      </c>
      <c r="N564" s="135">
        <f t="shared" si="43"/>
        <v>8</v>
      </c>
      <c r="O564" s="138">
        <f t="shared" si="44"/>
        <v>40</v>
      </c>
      <c r="P564" s="265" t="s">
        <v>614</v>
      </c>
      <c r="Q564" s="142"/>
      <c r="R564" s="258"/>
      <c r="U564" s="116"/>
      <c r="V564" s="118">
        <v>707</v>
      </c>
      <c r="W564" s="250"/>
    </row>
    <row r="565" spans="1:23" ht="15" customHeight="1">
      <c r="A565" s="119" t="s">
        <v>50</v>
      </c>
      <c r="B565" s="120" t="s">
        <v>1403</v>
      </c>
      <c r="C565" s="144">
        <v>1000</v>
      </c>
      <c r="D565" s="144">
        <v>60</v>
      </c>
      <c r="E565" s="121">
        <v>70</v>
      </c>
      <c r="F565" s="122" t="s">
        <v>1615</v>
      </c>
      <c r="G565" s="123" t="s">
        <v>1616</v>
      </c>
      <c r="H565" s="124" t="s">
        <v>337</v>
      </c>
      <c r="I565" s="125" t="s">
        <v>132</v>
      </c>
      <c r="J565" s="128" t="s">
        <v>132</v>
      </c>
      <c r="K565" s="129">
        <v>5</v>
      </c>
      <c r="L565" s="130">
        <f t="shared" si="42"/>
        <v>5</v>
      </c>
      <c r="M565" s="264" t="s">
        <v>149</v>
      </c>
      <c r="N565" s="135">
        <f t="shared" si="43"/>
        <v>8</v>
      </c>
      <c r="O565" s="138">
        <f t="shared" si="44"/>
        <v>40</v>
      </c>
      <c r="P565" s="265" t="s">
        <v>614</v>
      </c>
      <c r="Q565" s="142"/>
      <c r="R565" s="258"/>
      <c r="U565" s="116"/>
      <c r="V565" s="118">
        <v>754</v>
      </c>
      <c r="W565" s="250"/>
    </row>
    <row r="566" spans="1:23" ht="15" customHeight="1">
      <c r="A566" s="119" t="s">
        <v>50</v>
      </c>
      <c r="B566" s="120" t="s">
        <v>1403</v>
      </c>
      <c r="C566" s="144">
        <v>1000</v>
      </c>
      <c r="D566" s="144">
        <v>60</v>
      </c>
      <c r="E566" s="121">
        <v>76</v>
      </c>
      <c r="F566" s="122" t="s">
        <v>1617</v>
      </c>
      <c r="G566" s="123" t="s">
        <v>1618</v>
      </c>
      <c r="H566" s="124" t="s">
        <v>337</v>
      </c>
      <c r="I566" s="125" t="s">
        <v>132</v>
      </c>
      <c r="J566" s="128" t="s">
        <v>132</v>
      </c>
      <c r="K566" s="129">
        <v>4</v>
      </c>
      <c r="L566" s="130">
        <f t="shared" si="42"/>
        <v>4</v>
      </c>
      <c r="M566" s="145" t="s">
        <v>149</v>
      </c>
      <c r="N566" s="135">
        <f t="shared" si="43"/>
        <v>10</v>
      </c>
      <c r="O566" s="138">
        <f t="shared" si="44"/>
        <v>40</v>
      </c>
      <c r="P566" s="141">
        <f t="shared" si="40"/>
        <v>769</v>
      </c>
      <c r="Q566" s="142">
        <f t="shared" si="41"/>
        <v>922.8</v>
      </c>
      <c r="R566" s="258"/>
      <c r="U566" s="116"/>
      <c r="V566" s="118">
        <v>769</v>
      </c>
      <c r="W566" s="250"/>
    </row>
    <row r="567" spans="1:23" ht="15" customHeight="1">
      <c r="A567" s="119" t="s">
        <v>50</v>
      </c>
      <c r="B567" s="120" t="s">
        <v>1403</v>
      </c>
      <c r="C567" s="144">
        <v>1000</v>
      </c>
      <c r="D567" s="144">
        <v>60</v>
      </c>
      <c r="E567" s="121">
        <v>83</v>
      </c>
      <c r="F567" s="122" t="s">
        <v>1619</v>
      </c>
      <c r="G567" s="123" t="s">
        <v>1620</v>
      </c>
      <c r="H567" s="124" t="s">
        <v>337</v>
      </c>
      <c r="I567" s="125"/>
      <c r="J567" s="128" t="s">
        <v>132</v>
      </c>
      <c r="K567" s="129">
        <v>4</v>
      </c>
      <c r="L567" s="130">
        <f t="shared" si="42"/>
        <v>4</v>
      </c>
      <c r="M567" s="264" t="s">
        <v>149</v>
      </c>
      <c r="N567" s="135">
        <f t="shared" si="43"/>
        <v>10</v>
      </c>
      <c r="O567" s="138">
        <f t="shared" si="44"/>
        <v>40</v>
      </c>
      <c r="P567" s="265" t="s">
        <v>614</v>
      </c>
      <c r="Q567" s="142"/>
      <c r="R567" s="258"/>
      <c r="U567" s="116"/>
      <c r="V567" s="118">
        <v>775.5</v>
      </c>
      <c r="W567" s="250"/>
    </row>
    <row r="568" spans="1:23" ht="15" customHeight="1">
      <c r="A568" s="119" t="s">
        <v>50</v>
      </c>
      <c r="B568" s="120" t="s">
        <v>1403</v>
      </c>
      <c r="C568" s="144">
        <v>1000</v>
      </c>
      <c r="D568" s="144">
        <v>60</v>
      </c>
      <c r="E568" s="121">
        <v>89</v>
      </c>
      <c r="F568" s="122" t="s">
        <v>1621</v>
      </c>
      <c r="G568" s="123" t="s">
        <v>1622</v>
      </c>
      <c r="H568" s="124" t="s">
        <v>337</v>
      </c>
      <c r="I568" s="125" t="s">
        <v>132</v>
      </c>
      <c r="J568" s="128" t="s">
        <v>132</v>
      </c>
      <c r="K568" s="129">
        <v>4</v>
      </c>
      <c r="L568" s="130">
        <f t="shared" si="42"/>
        <v>4</v>
      </c>
      <c r="M568" s="145" t="s">
        <v>149</v>
      </c>
      <c r="N568" s="135">
        <f t="shared" si="43"/>
        <v>10</v>
      </c>
      <c r="O568" s="138">
        <f t="shared" si="44"/>
        <v>40</v>
      </c>
      <c r="P568" s="141">
        <f t="shared" si="40"/>
        <v>785.5</v>
      </c>
      <c r="Q568" s="142">
        <f t="shared" si="41"/>
        <v>942.6</v>
      </c>
      <c r="R568" s="258"/>
      <c r="U568" s="116"/>
      <c r="V568" s="118">
        <v>785.5</v>
      </c>
      <c r="W568" s="250"/>
    </row>
    <row r="569" spans="1:23" ht="15" customHeight="1">
      <c r="A569" s="119" t="s">
        <v>50</v>
      </c>
      <c r="B569" s="120" t="s">
        <v>1403</v>
      </c>
      <c r="C569" s="144">
        <v>1000</v>
      </c>
      <c r="D569" s="144">
        <v>60</v>
      </c>
      <c r="E569" s="121">
        <v>102</v>
      </c>
      <c r="F569" s="122" t="s">
        <v>1623</v>
      </c>
      <c r="G569" s="123" t="s">
        <v>1624</v>
      </c>
      <c r="H569" s="124" t="s">
        <v>337</v>
      </c>
      <c r="I569" s="125"/>
      <c r="J569" s="128" t="s">
        <v>132</v>
      </c>
      <c r="K569" s="129">
        <v>4</v>
      </c>
      <c r="L569" s="130">
        <f t="shared" si="42"/>
        <v>4</v>
      </c>
      <c r="M569" s="264" t="s">
        <v>149</v>
      </c>
      <c r="N569" s="135">
        <f t="shared" si="43"/>
        <v>10</v>
      </c>
      <c r="O569" s="138">
        <f t="shared" si="44"/>
        <v>40</v>
      </c>
      <c r="P569" s="265" t="s">
        <v>614</v>
      </c>
      <c r="Q569" s="142"/>
      <c r="R569" s="258"/>
      <c r="U569" s="116"/>
      <c r="V569" s="118">
        <v>808.5</v>
      </c>
      <c r="W569" s="250"/>
    </row>
    <row r="570" spans="1:23" ht="15" customHeight="1">
      <c r="A570" s="119" t="s">
        <v>50</v>
      </c>
      <c r="B570" s="120" t="s">
        <v>1403</v>
      </c>
      <c r="C570" s="144">
        <v>1000</v>
      </c>
      <c r="D570" s="144">
        <v>60</v>
      </c>
      <c r="E570" s="121">
        <v>108</v>
      </c>
      <c r="F570" s="122" t="s">
        <v>1625</v>
      </c>
      <c r="G570" s="123" t="s">
        <v>1626</v>
      </c>
      <c r="H570" s="124" t="s">
        <v>337</v>
      </c>
      <c r="I570" s="125" t="s">
        <v>132</v>
      </c>
      <c r="J570" s="128" t="s">
        <v>132</v>
      </c>
      <c r="K570" s="129">
        <v>4</v>
      </c>
      <c r="L570" s="130">
        <f t="shared" si="42"/>
        <v>4</v>
      </c>
      <c r="M570" s="145" t="s">
        <v>149</v>
      </c>
      <c r="N570" s="135">
        <f t="shared" si="43"/>
        <v>10</v>
      </c>
      <c r="O570" s="138">
        <f t="shared" si="44"/>
        <v>40</v>
      </c>
      <c r="P570" s="141">
        <f t="shared" si="40"/>
        <v>830.5</v>
      </c>
      <c r="Q570" s="142">
        <f t="shared" si="41"/>
        <v>996.6</v>
      </c>
      <c r="R570" s="258"/>
      <c r="U570" s="116"/>
      <c r="V570" s="118">
        <v>830.5</v>
      </c>
      <c r="W570" s="250"/>
    </row>
    <row r="571" spans="1:23" ht="15" customHeight="1">
      <c r="A571" s="119" t="s">
        <v>50</v>
      </c>
      <c r="B571" s="120" t="s">
        <v>1403</v>
      </c>
      <c r="C571" s="144">
        <v>1000</v>
      </c>
      <c r="D571" s="144">
        <v>60</v>
      </c>
      <c r="E571" s="121">
        <v>114</v>
      </c>
      <c r="F571" s="122" t="s">
        <v>1627</v>
      </c>
      <c r="G571" s="123" t="s">
        <v>1628</v>
      </c>
      <c r="H571" s="124" t="s">
        <v>337</v>
      </c>
      <c r="I571" s="125" t="s">
        <v>132</v>
      </c>
      <c r="J571" s="128" t="s">
        <v>132</v>
      </c>
      <c r="K571" s="129">
        <v>3</v>
      </c>
      <c r="L571" s="130">
        <f t="shared" si="42"/>
        <v>3</v>
      </c>
      <c r="M571" s="145" t="s">
        <v>149</v>
      </c>
      <c r="N571" s="135">
        <f t="shared" si="43"/>
        <v>14</v>
      </c>
      <c r="O571" s="138">
        <f t="shared" si="44"/>
        <v>42</v>
      </c>
      <c r="P571" s="141">
        <f t="shared" si="40"/>
        <v>863</v>
      </c>
      <c r="Q571" s="142">
        <f t="shared" si="41"/>
        <v>1035.5999999999999</v>
      </c>
      <c r="R571" s="258"/>
      <c r="U571" s="116"/>
      <c r="V571" s="118">
        <v>863</v>
      </c>
      <c r="W571" s="250"/>
    </row>
    <row r="572" spans="1:23" ht="15" customHeight="1">
      <c r="A572" s="119" t="s">
        <v>50</v>
      </c>
      <c r="B572" s="120" t="s">
        <v>1403</v>
      </c>
      <c r="C572" s="144">
        <v>1000</v>
      </c>
      <c r="D572" s="144">
        <v>60</v>
      </c>
      <c r="E572" s="121">
        <v>133</v>
      </c>
      <c r="F572" s="122" t="s">
        <v>1629</v>
      </c>
      <c r="G572" s="123" t="s">
        <v>1630</v>
      </c>
      <c r="H572" s="124" t="s">
        <v>337</v>
      </c>
      <c r="I572" s="125" t="s">
        <v>132</v>
      </c>
      <c r="J572" s="128" t="s">
        <v>132</v>
      </c>
      <c r="K572" s="129">
        <v>3</v>
      </c>
      <c r="L572" s="130">
        <f t="shared" si="42"/>
        <v>3</v>
      </c>
      <c r="M572" s="145" t="s">
        <v>149</v>
      </c>
      <c r="N572" s="135">
        <f t="shared" si="43"/>
        <v>14</v>
      </c>
      <c r="O572" s="138">
        <f t="shared" si="44"/>
        <v>42</v>
      </c>
      <c r="P572" s="141">
        <f t="shared" si="40"/>
        <v>905</v>
      </c>
      <c r="Q572" s="142">
        <f t="shared" si="41"/>
        <v>1086</v>
      </c>
      <c r="R572" s="258"/>
      <c r="U572" s="116"/>
      <c r="V572" s="118">
        <v>905</v>
      </c>
      <c r="W572" s="250"/>
    </row>
    <row r="573" spans="1:23" ht="15" customHeight="1">
      <c r="A573" s="119" t="s">
        <v>50</v>
      </c>
      <c r="B573" s="120" t="s">
        <v>1403</v>
      </c>
      <c r="C573" s="144">
        <v>1000</v>
      </c>
      <c r="D573" s="144">
        <v>60</v>
      </c>
      <c r="E573" s="121">
        <v>140</v>
      </c>
      <c r="F573" s="122" t="s">
        <v>1631</v>
      </c>
      <c r="G573" s="123" t="s">
        <v>1632</v>
      </c>
      <c r="H573" s="124" t="s">
        <v>337</v>
      </c>
      <c r="I573" s="125"/>
      <c r="J573" s="128" t="s">
        <v>132</v>
      </c>
      <c r="K573" s="129">
        <v>3</v>
      </c>
      <c r="L573" s="130">
        <f t="shared" si="42"/>
        <v>3</v>
      </c>
      <c r="M573" s="145" t="s">
        <v>149</v>
      </c>
      <c r="N573" s="135">
        <f t="shared" si="43"/>
        <v>14</v>
      </c>
      <c r="O573" s="138">
        <f t="shared" si="44"/>
        <v>42</v>
      </c>
      <c r="P573" s="141">
        <f t="shared" si="40"/>
        <v>976</v>
      </c>
      <c r="Q573" s="142">
        <f t="shared" si="41"/>
        <v>1171.2</v>
      </c>
      <c r="R573" s="258"/>
      <c r="U573" s="116"/>
      <c r="V573" s="118">
        <v>976</v>
      </c>
      <c r="W573" s="250"/>
    </row>
    <row r="574" spans="1:23" ht="15" customHeight="1">
      <c r="A574" s="119" t="s">
        <v>50</v>
      </c>
      <c r="B574" s="120" t="s">
        <v>1403</v>
      </c>
      <c r="C574" s="144">
        <v>1000</v>
      </c>
      <c r="D574" s="144">
        <v>60</v>
      </c>
      <c r="E574" s="121">
        <v>159</v>
      </c>
      <c r="F574" s="122" t="s">
        <v>1633</v>
      </c>
      <c r="G574" s="123" t="s">
        <v>1634</v>
      </c>
      <c r="H574" s="124" t="s">
        <v>337</v>
      </c>
      <c r="I574" s="125" t="s">
        <v>132</v>
      </c>
      <c r="J574" s="128" t="s">
        <v>132</v>
      </c>
      <c r="K574" s="129">
        <v>3</v>
      </c>
      <c r="L574" s="130">
        <f t="shared" si="42"/>
        <v>3</v>
      </c>
      <c r="M574" s="145" t="s">
        <v>149</v>
      </c>
      <c r="N574" s="135">
        <f t="shared" si="43"/>
        <v>14</v>
      </c>
      <c r="O574" s="138">
        <f t="shared" si="44"/>
        <v>42</v>
      </c>
      <c r="P574" s="141">
        <f t="shared" si="40"/>
        <v>1019</v>
      </c>
      <c r="Q574" s="142">
        <f t="shared" si="41"/>
        <v>1222.8</v>
      </c>
      <c r="R574" s="258"/>
      <c r="U574" s="116"/>
      <c r="V574" s="118">
        <v>1019</v>
      </c>
      <c r="W574" s="250"/>
    </row>
    <row r="575" spans="1:23" ht="15" customHeight="1">
      <c r="A575" s="119" t="s">
        <v>50</v>
      </c>
      <c r="B575" s="120" t="s">
        <v>1403</v>
      </c>
      <c r="C575" s="144">
        <v>1000</v>
      </c>
      <c r="D575" s="144">
        <v>60</v>
      </c>
      <c r="E575" s="121">
        <v>169</v>
      </c>
      <c r="F575" s="122" t="s">
        <v>1635</v>
      </c>
      <c r="G575" s="123" t="s">
        <v>1636</v>
      </c>
      <c r="H575" s="124" t="s">
        <v>337</v>
      </c>
      <c r="I575" s="125" t="s">
        <v>132</v>
      </c>
      <c r="J575" s="128" t="s">
        <v>132</v>
      </c>
      <c r="K575" s="129">
        <v>3</v>
      </c>
      <c r="L575" s="130">
        <f t="shared" si="42"/>
        <v>3</v>
      </c>
      <c r="M575" s="264" t="s">
        <v>149</v>
      </c>
      <c r="N575" s="135">
        <f t="shared" si="43"/>
        <v>14</v>
      </c>
      <c r="O575" s="138">
        <f t="shared" si="44"/>
        <v>42</v>
      </c>
      <c r="P575" s="265" t="s">
        <v>614</v>
      </c>
      <c r="Q575" s="142"/>
      <c r="R575" s="258"/>
      <c r="U575" s="116"/>
      <c r="V575" s="118">
        <v>1066.5</v>
      </c>
      <c r="W575" s="250"/>
    </row>
    <row r="576" spans="1:23" ht="15" customHeight="1">
      <c r="A576" s="119" t="s">
        <v>50</v>
      </c>
      <c r="B576" s="120" t="s">
        <v>1403</v>
      </c>
      <c r="C576" s="144">
        <v>1000</v>
      </c>
      <c r="D576" s="144">
        <v>60</v>
      </c>
      <c r="E576" s="121">
        <v>194</v>
      </c>
      <c r="F576" s="122" t="s">
        <v>1637</v>
      </c>
      <c r="G576" s="123" t="s">
        <v>1638</v>
      </c>
      <c r="H576" s="124" t="s">
        <v>337</v>
      </c>
      <c r="I576" s="125"/>
      <c r="J576" s="128" t="s">
        <v>132</v>
      </c>
      <c r="K576" s="129">
        <v>2</v>
      </c>
      <c r="L576" s="130">
        <f t="shared" si="42"/>
        <v>2</v>
      </c>
      <c r="M576" s="145" t="s">
        <v>149</v>
      </c>
      <c r="N576" s="135">
        <f t="shared" si="43"/>
        <v>20</v>
      </c>
      <c r="O576" s="138">
        <f t="shared" si="44"/>
        <v>40</v>
      </c>
      <c r="P576" s="141">
        <f t="shared" si="40"/>
        <v>1171.5</v>
      </c>
      <c r="Q576" s="142">
        <f t="shared" si="41"/>
        <v>1405.8</v>
      </c>
      <c r="R576" s="258"/>
      <c r="U576" s="116"/>
      <c r="V576" s="118">
        <v>1171.5</v>
      </c>
      <c r="W576" s="250"/>
    </row>
    <row r="577" spans="1:23" ht="15" customHeight="1">
      <c r="A577" s="119" t="s">
        <v>50</v>
      </c>
      <c r="B577" s="120" t="s">
        <v>1403</v>
      </c>
      <c r="C577" s="144">
        <v>1000</v>
      </c>
      <c r="D577" s="144">
        <v>60</v>
      </c>
      <c r="E577" s="121">
        <v>205</v>
      </c>
      <c r="F577" s="122" t="s">
        <v>1639</v>
      </c>
      <c r="G577" s="123" t="s">
        <v>1640</v>
      </c>
      <c r="H577" s="124" t="s">
        <v>337</v>
      </c>
      <c r="I577" s="125"/>
      <c r="J577" s="128" t="s">
        <v>132</v>
      </c>
      <c r="K577" s="129">
        <v>2</v>
      </c>
      <c r="L577" s="130">
        <f t="shared" si="42"/>
        <v>2</v>
      </c>
      <c r="M577" s="264" t="s">
        <v>149</v>
      </c>
      <c r="N577" s="135">
        <f t="shared" si="43"/>
        <v>20</v>
      </c>
      <c r="O577" s="138">
        <f t="shared" si="44"/>
        <v>40</v>
      </c>
      <c r="P577" s="265" t="s">
        <v>614</v>
      </c>
      <c r="Q577" s="142"/>
      <c r="R577" s="258"/>
      <c r="U577" s="116"/>
      <c r="V577" s="118">
        <v>1236.5</v>
      </c>
      <c r="W577" s="250"/>
    </row>
    <row r="578" spans="1:23" ht="15" customHeight="1">
      <c r="A578" s="119" t="s">
        <v>50</v>
      </c>
      <c r="B578" s="120" t="s">
        <v>1403</v>
      </c>
      <c r="C578" s="144">
        <v>1000</v>
      </c>
      <c r="D578" s="144">
        <v>60</v>
      </c>
      <c r="E578" s="121">
        <v>219</v>
      </c>
      <c r="F578" s="122" t="s">
        <v>1641</v>
      </c>
      <c r="G578" s="123" t="s">
        <v>1642</v>
      </c>
      <c r="H578" s="124" t="s">
        <v>337</v>
      </c>
      <c r="I578" s="125" t="s">
        <v>132</v>
      </c>
      <c r="J578" s="128" t="s">
        <v>132</v>
      </c>
      <c r="K578" s="129">
        <v>2</v>
      </c>
      <c r="L578" s="130">
        <f t="shared" si="42"/>
        <v>2</v>
      </c>
      <c r="M578" s="145" t="s">
        <v>149</v>
      </c>
      <c r="N578" s="135">
        <f t="shared" si="43"/>
        <v>20</v>
      </c>
      <c r="O578" s="138">
        <f t="shared" si="44"/>
        <v>40</v>
      </c>
      <c r="P578" s="141">
        <f t="shared" si="40"/>
        <v>1331.5</v>
      </c>
      <c r="Q578" s="142">
        <f t="shared" si="41"/>
        <v>1597.8</v>
      </c>
      <c r="R578" s="258"/>
      <c r="U578" s="116"/>
      <c r="V578" s="118">
        <v>1331.5</v>
      </c>
      <c r="W578" s="250"/>
    </row>
    <row r="579" spans="1:23" ht="15" customHeight="1">
      <c r="A579" s="119" t="s">
        <v>50</v>
      </c>
      <c r="B579" s="120" t="s">
        <v>1403</v>
      </c>
      <c r="C579" s="144">
        <v>1000</v>
      </c>
      <c r="D579" s="144">
        <v>60</v>
      </c>
      <c r="E579" s="121">
        <v>245</v>
      </c>
      <c r="F579" s="122" t="s">
        <v>1643</v>
      </c>
      <c r="G579" s="123" t="s">
        <v>1644</v>
      </c>
      <c r="H579" s="124" t="s">
        <v>337</v>
      </c>
      <c r="I579" s="125"/>
      <c r="J579" s="128" t="s">
        <v>132</v>
      </c>
      <c r="K579" s="129">
        <v>2</v>
      </c>
      <c r="L579" s="130">
        <f t="shared" si="42"/>
        <v>2</v>
      </c>
      <c r="M579" s="145" t="s">
        <v>149</v>
      </c>
      <c r="N579" s="135">
        <f t="shared" si="43"/>
        <v>20</v>
      </c>
      <c r="O579" s="138">
        <f t="shared" si="44"/>
        <v>40</v>
      </c>
      <c r="P579" s="141">
        <f t="shared" si="40"/>
        <v>1553.5</v>
      </c>
      <c r="Q579" s="142">
        <f t="shared" si="41"/>
        <v>1864.2</v>
      </c>
      <c r="R579" s="258"/>
      <c r="U579" s="116"/>
      <c r="V579" s="118">
        <v>1553.5</v>
      </c>
      <c r="W579" s="250"/>
    </row>
    <row r="580" spans="1:23" ht="15" customHeight="1">
      <c r="A580" s="119" t="s">
        <v>50</v>
      </c>
      <c r="B580" s="120" t="s">
        <v>1403</v>
      </c>
      <c r="C580" s="144">
        <v>1000</v>
      </c>
      <c r="D580" s="121">
        <v>70</v>
      </c>
      <c r="E580" s="121">
        <v>42</v>
      </c>
      <c r="F580" s="266" t="s">
        <v>388</v>
      </c>
      <c r="G580" s="123" t="s">
        <v>1645</v>
      </c>
      <c r="H580" s="124" t="s">
        <v>337</v>
      </c>
      <c r="I580" s="125"/>
      <c r="J580" s="128" t="s">
        <v>132</v>
      </c>
      <c r="K580" s="129">
        <v>5</v>
      </c>
      <c r="L580" s="130">
        <f t="shared" si="42"/>
        <v>5</v>
      </c>
      <c r="M580" s="264" t="s">
        <v>149</v>
      </c>
      <c r="N580" s="135">
        <f t="shared" si="43"/>
        <v>8</v>
      </c>
      <c r="O580" s="138">
        <f t="shared" si="44"/>
        <v>40</v>
      </c>
      <c r="P580" s="265" t="s">
        <v>614</v>
      </c>
      <c r="Q580" s="142"/>
      <c r="R580" s="258"/>
      <c r="U580" s="116"/>
      <c r="V580" s="118">
        <v>721</v>
      </c>
      <c r="W580" s="250"/>
    </row>
    <row r="581" spans="1:23" ht="15" customHeight="1">
      <c r="A581" s="119" t="s">
        <v>50</v>
      </c>
      <c r="B581" s="120" t="s">
        <v>1403</v>
      </c>
      <c r="C581" s="144">
        <v>1000</v>
      </c>
      <c r="D581" s="144">
        <v>70</v>
      </c>
      <c r="E581" s="121">
        <v>48</v>
      </c>
      <c r="F581" s="122" t="s">
        <v>1646</v>
      </c>
      <c r="G581" s="123" t="s">
        <v>1647</v>
      </c>
      <c r="H581" s="124" t="s">
        <v>337</v>
      </c>
      <c r="I581" s="125"/>
      <c r="J581" s="128" t="s">
        <v>132</v>
      </c>
      <c r="K581" s="129">
        <v>5</v>
      </c>
      <c r="L581" s="130">
        <f t="shared" si="42"/>
        <v>5</v>
      </c>
      <c r="M581" s="145" t="s">
        <v>149</v>
      </c>
      <c r="N581" s="135">
        <f t="shared" si="43"/>
        <v>8</v>
      </c>
      <c r="O581" s="138">
        <f t="shared" si="44"/>
        <v>40</v>
      </c>
      <c r="P581" s="141">
        <f t="shared" si="40"/>
        <v>802</v>
      </c>
      <c r="Q581" s="142">
        <f t="shared" si="41"/>
        <v>962.4</v>
      </c>
      <c r="R581" s="258"/>
      <c r="U581" s="116"/>
      <c r="V581" s="118">
        <v>802</v>
      </c>
      <c r="W581" s="250"/>
    </row>
    <row r="582" spans="1:23" ht="15" customHeight="1">
      <c r="A582" s="119" t="s">
        <v>50</v>
      </c>
      <c r="B582" s="120" t="s">
        <v>1403</v>
      </c>
      <c r="C582" s="144">
        <v>1000</v>
      </c>
      <c r="D582" s="144">
        <v>70</v>
      </c>
      <c r="E582" s="121">
        <v>57</v>
      </c>
      <c r="F582" s="122" t="s">
        <v>1648</v>
      </c>
      <c r="G582" s="123" t="s">
        <v>1649</v>
      </c>
      <c r="H582" s="124" t="s">
        <v>337</v>
      </c>
      <c r="I582" s="125" t="s">
        <v>132</v>
      </c>
      <c r="J582" s="128" t="s">
        <v>132</v>
      </c>
      <c r="K582" s="129">
        <v>5</v>
      </c>
      <c r="L582" s="130">
        <f t="shared" si="42"/>
        <v>5</v>
      </c>
      <c r="M582" s="145" t="s">
        <v>149</v>
      </c>
      <c r="N582" s="135">
        <f t="shared" si="43"/>
        <v>8</v>
      </c>
      <c r="O582" s="138">
        <f t="shared" si="44"/>
        <v>40</v>
      </c>
      <c r="P582" s="141">
        <f t="shared" ref="P582:P645" si="45">ROUND(V582*(1-$Q$12),2)</f>
        <v>845.5</v>
      </c>
      <c r="Q582" s="142">
        <f t="shared" ref="Q582:Q645" si="46">ROUND(P582*1.2,2)</f>
        <v>1014.6</v>
      </c>
      <c r="R582" s="258"/>
      <c r="U582" s="116"/>
      <c r="V582" s="118">
        <v>845.5</v>
      </c>
      <c r="W582" s="250"/>
    </row>
    <row r="583" spans="1:23" ht="15" customHeight="1">
      <c r="A583" s="119" t="s">
        <v>50</v>
      </c>
      <c r="B583" s="120" t="s">
        <v>1403</v>
      </c>
      <c r="C583" s="144">
        <v>1000</v>
      </c>
      <c r="D583" s="144">
        <v>70</v>
      </c>
      <c r="E583" s="121">
        <v>60</v>
      </c>
      <c r="F583" s="122" t="s">
        <v>1650</v>
      </c>
      <c r="G583" s="123" t="s">
        <v>1651</v>
      </c>
      <c r="H583" s="124" t="s">
        <v>337</v>
      </c>
      <c r="I583" s="125" t="s">
        <v>132</v>
      </c>
      <c r="J583" s="128" t="s">
        <v>132</v>
      </c>
      <c r="K583" s="129">
        <v>4</v>
      </c>
      <c r="L583" s="130">
        <f t="shared" si="42"/>
        <v>4</v>
      </c>
      <c r="M583" s="145" t="s">
        <v>149</v>
      </c>
      <c r="N583" s="135">
        <f t="shared" si="43"/>
        <v>10</v>
      </c>
      <c r="O583" s="138">
        <f t="shared" si="44"/>
        <v>40</v>
      </c>
      <c r="P583" s="141">
        <f t="shared" si="45"/>
        <v>846.5</v>
      </c>
      <c r="Q583" s="142">
        <f t="shared" si="46"/>
        <v>1015.8</v>
      </c>
      <c r="R583" s="258"/>
      <c r="U583" s="116"/>
      <c r="V583" s="118">
        <v>846.5</v>
      </c>
      <c r="W583" s="250"/>
    </row>
    <row r="584" spans="1:23" ht="15" customHeight="1">
      <c r="A584" s="119" t="s">
        <v>50</v>
      </c>
      <c r="B584" s="120" t="s">
        <v>1403</v>
      </c>
      <c r="C584" s="144">
        <v>1000</v>
      </c>
      <c r="D584" s="144">
        <v>70</v>
      </c>
      <c r="E584" s="121">
        <v>64</v>
      </c>
      <c r="F584" s="122" t="s">
        <v>1652</v>
      </c>
      <c r="G584" s="123" t="s">
        <v>1653</v>
      </c>
      <c r="H584" s="124" t="s">
        <v>337</v>
      </c>
      <c r="I584" s="125"/>
      <c r="J584" s="128" t="s">
        <v>132</v>
      </c>
      <c r="K584" s="129">
        <v>4</v>
      </c>
      <c r="L584" s="130">
        <f t="shared" si="42"/>
        <v>4</v>
      </c>
      <c r="M584" s="264" t="s">
        <v>149</v>
      </c>
      <c r="N584" s="135">
        <f t="shared" si="43"/>
        <v>10</v>
      </c>
      <c r="O584" s="138">
        <f t="shared" si="44"/>
        <v>40</v>
      </c>
      <c r="P584" s="265" t="s">
        <v>614</v>
      </c>
      <c r="Q584" s="142"/>
      <c r="R584" s="258"/>
      <c r="U584" s="116"/>
      <c r="V584" s="118">
        <v>873.5</v>
      </c>
      <c r="W584" s="250"/>
    </row>
    <row r="585" spans="1:23" ht="15" customHeight="1">
      <c r="A585" s="119" t="s">
        <v>50</v>
      </c>
      <c r="B585" s="120" t="s">
        <v>1403</v>
      </c>
      <c r="C585" s="144">
        <v>1000</v>
      </c>
      <c r="D585" s="144">
        <v>70</v>
      </c>
      <c r="E585" s="121">
        <v>70</v>
      </c>
      <c r="F585" s="122" t="s">
        <v>1654</v>
      </c>
      <c r="G585" s="123" t="s">
        <v>1655</v>
      </c>
      <c r="H585" s="124" t="s">
        <v>337</v>
      </c>
      <c r="I585" s="125" t="s">
        <v>132</v>
      </c>
      <c r="J585" s="128" t="s">
        <v>132</v>
      </c>
      <c r="K585" s="129">
        <v>4</v>
      </c>
      <c r="L585" s="130">
        <f t="shared" si="42"/>
        <v>4</v>
      </c>
      <c r="M585" s="264" t="s">
        <v>149</v>
      </c>
      <c r="N585" s="135">
        <f t="shared" si="43"/>
        <v>10</v>
      </c>
      <c r="O585" s="138">
        <f t="shared" si="44"/>
        <v>40</v>
      </c>
      <c r="P585" s="265" t="s">
        <v>614</v>
      </c>
      <c r="Q585" s="142"/>
      <c r="R585" s="258"/>
      <c r="U585" s="116"/>
      <c r="V585" s="118">
        <v>901</v>
      </c>
      <c r="W585" s="250"/>
    </row>
    <row r="586" spans="1:23" ht="15" customHeight="1">
      <c r="A586" s="119" t="s">
        <v>50</v>
      </c>
      <c r="B586" s="120" t="s">
        <v>1403</v>
      </c>
      <c r="C586" s="144">
        <v>1000</v>
      </c>
      <c r="D586" s="144">
        <v>70</v>
      </c>
      <c r="E586" s="121">
        <v>76</v>
      </c>
      <c r="F586" s="122" t="s">
        <v>1656</v>
      </c>
      <c r="G586" s="123" t="s">
        <v>1657</v>
      </c>
      <c r="H586" s="124" t="s">
        <v>337</v>
      </c>
      <c r="I586" s="125" t="s">
        <v>132</v>
      </c>
      <c r="J586" s="128" t="s">
        <v>132</v>
      </c>
      <c r="K586" s="129">
        <v>4</v>
      </c>
      <c r="L586" s="130">
        <f t="shared" si="42"/>
        <v>4</v>
      </c>
      <c r="M586" s="145" t="s">
        <v>149</v>
      </c>
      <c r="N586" s="135">
        <f t="shared" si="43"/>
        <v>10</v>
      </c>
      <c r="O586" s="138">
        <f t="shared" si="44"/>
        <v>40</v>
      </c>
      <c r="P586" s="141">
        <f t="shared" si="45"/>
        <v>906.5</v>
      </c>
      <c r="Q586" s="142">
        <f t="shared" si="46"/>
        <v>1087.8</v>
      </c>
      <c r="R586" s="258"/>
      <c r="U586" s="116"/>
      <c r="V586" s="118">
        <v>906.5</v>
      </c>
      <c r="W586" s="250"/>
    </row>
    <row r="587" spans="1:23" ht="15" customHeight="1">
      <c r="A587" s="119" t="s">
        <v>50</v>
      </c>
      <c r="B587" s="120" t="s">
        <v>1403</v>
      </c>
      <c r="C587" s="144">
        <v>1000</v>
      </c>
      <c r="D587" s="144">
        <v>70</v>
      </c>
      <c r="E587" s="121">
        <v>83</v>
      </c>
      <c r="F587" s="122" t="s">
        <v>1658</v>
      </c>
      <c r="G587" s="123" t="s">
        <v>1659</v>
      </c>
      <c r="H587" s="124" t="s">
        <v>337</v>
      </c>
      <c r="I587" s="125"/>
      <c r="J587" s="128" t="s">
        <v>132</v>
      </c>
      <c r="K587" s="129">
        <v>4</v>
      </c>
      <c r="L587" s="130">
        <f t="shared" si="42"/>
        <v>4</v>
      </c>
      <c r="M587" s="264" t="s">
        <v>149</v>
      </c>
      <c r="N587" s="135">
        <f t="shared" si="43"/>
        <v>10</v>
      </c>
      <c r="O587" s="138">
        <f t="shared" si="44"/>
        <v>40</v>
      </c>
      <c r="P587" s="265" t="s">
        <v>614</v>
      </c>
      <c r="Q587" s="142"/>
      <c r="R587" s="258"/>
      <c r="U587" s="116"/>
      <c r="V587" s="118">
        <v>916</v>
      </c>
      <c r="W587" s="250"/>
    </row>
    <row r="588" spans="1:23" ht="15" customHeight="1">
      <c r="A588" s="119" t="s">
        <v>50</v>
      </c>
      <c r="B588" s="120" t="s">
        <v>1403</v>
      </c>
      <c r="C588" s="144">
        <v>1000</v>
      </c>
      <c r="D588" s="144">
        <v>70</v>
      </c>
      <c r="E588" s="121">
        <v>89</v>
      </c>
      <c r="F588" s="122" t="s">
        <v>1660</v>
      </c>
      <c r="G588" s="123" t="s">
        <v>1661</v>
      </c>
      <c r="H588" s="124" t="s">
        <v>337</v>
      </c>
      <c r="I588" s="125" t="s">
        <v>132</v>
      </c>
      <c r="J588" s="128" t="s">
        <v>132</v>
      </c>
      <c r="K588" s="129">
        <v>4</v>
      </c>
      <c r="L588" s="130">
        <f t="shared" si="42"/>
        <v>4</v>
      </c>
      <c r="M588" s="145" t="s">
        <v>149</v>
      </c>
      <c r="N588" s="135">
        <f t="shared" si="43"/>
        <v>10</v>
      </c>
      <c r="O588" s="138">
        <f t="shared" si="44"/>
        <v>40</v>
      </c>
      <c r="P588" s="141">
        <f t="shared" si="45"/>
        <v>923.5</v>
      </c>
      <c r="Q588" s="142">
        <f t="shared" si="46"/>
        <v>1108.2</v>
      </c>
      <c r="R588" s="258"/>
      <c r="U588" s="116"/>
      <c r="V588" s="118">
        <v>923.5</v>
      </c>
      <c r="W588" s="250"/>
    </row>
    <row r="589" spans="1:23" ht="15" customHeight="1">
      <c r="A589" s="119" t="s">
        <v>50</v>
      </c>
      <c r="B589" s="120" t="s">
        <v>1403</v>
      </c>
      <c r="C589" s="144">
        <v>1000</v>
      </c>
      <c r="D589" s="144">
        <v>70</v>
      </c>
      <c r="E589" s="121">
        <v>102</v>
      </c>
      <c r="F589" s="122" t="s">
        <v>1662</v>
      </c>
      <c r="G589" s="123" t="s">
        <v>1663</v>
      </c>
      <c r="H589" s="124" t="s">
        <v>337</v>
      </c>
      <c r="I589" s="125"/>
      <c r="J589" s="128" t="s">
        <v>132</v>
      </c>
      <c r="K589" s="129">
        <v>3</v>
      </c>
      <c r="L589" s="130">
        <f t="shared" si="42"/>
        <v>3</v>
      </c>
      <c r="M589" s="264" t="s">
        <v>149</v>
      </c>
      <c r="N589" s="135">
        <f t="shared" si="43"/>
        <v>14</v>
      </c>
      <c r="O589" s="138">
        <f t="shared" si="44"/>
        <v>42</v>
      </c>
      <c r="P589" s="265" t="s">
        <v>614</v>
      </c>
      <c r="Q589" s="142"/>
      <c r="R589" s="258"/>
      <c r="U589" s="116"/>
      <c r="V589" s="118">
        <v>948.5</v>
      </c>
      <c r="W589" s="250"/>
    </row>
    <row r="590" spans="1:23" ht="15" customHeight="1">
      <c r="A590" s="119" t="s">
        <v>50</v>
      </c>
      <c r="B590" s="120" t="s">
        <v>1403</v>
      </c>
      <c r="C590" s="144">
        <v>1000</v>
      </c>
      <c r="D590" s="144">
        <v>70</v>
      </c>
      <c r="E590" s="121">
        <v>108</v>
      </c>
      <c r="F590" s="122" t="s">
        <v>1664</v>
      </c>
      <c r="G590" s="123" t="s">
        <v>1665</v>
      </c>
      <c r="H590" s="124" t="s">
        <v>337</v>
      </c>
      <c r="I590" s="125" t="s">
        <v>132</v>
      </c>
      <c r="J590" s="128" t="s">
        <v>132</v>
      </c>
      <c r="K590" s="129">
        <v>3</v>
      </c>
      <c r="L590" s="130">
        <f t="shared" si="42"/>
        <v>3</v>
      </c>
      <c r="M590" s="145" t="s">
        <v>149</v>
      </c>
      <c r="N590" s="135">
        <f t="shared" si="43"/>
        <v>14</v>
      </c>
      <c r="O590" s="138">
        <f t="shared" si="44"/>
        <v>42</v>
      </c>
      <c r="P590" s="141">
        <f t="shared" si="45"/>
        <v>969.5</v>
      </c>
      <c r="Q590" s="142">
        <f t="shared" si="46"/>
        <v>1163.4000000000001</v>
      </c>
      <c r="R590" s="258"/>
      <c r="U590" s="116"/>
      <c r="V590" s="118">
        <v>969.5</v>
      </c>
      <c r="W590" s="250"/>
    </row>
    <row r="591" spans="1:23" ht="15" customHeight="1">
      <c r="A591" s="119" t="s">
        <v>50</v>
      </c>
      <c r="B591" s="120" t="s">
        <v>1403</v>
      </c>
      <c r="C591" s="144">
        <v>1000</v>
      </c>
      <c r="D591" s="144">
        <v>70</v>
      </c>
      <c r="E591" s="121">
        <v>114</v>
      </c>
      <c r="F591" s="122" t="s">
        <v>1666</v>
      </c>
      <c r="G591" s="123" t="s">
        <v>1667</v>
      </c>
      <c r="H591" s="124" t="s">
        <v>337</v>
      </c>
      <c r="I591" s="125" t="s">
        <v>132</v>
      </c>
      <c r="J591" s="128" t="s">
        <v>132</v>
      </c>
      <c r="K591" s="129">
        <v>3</v>
      </c>
      <c r="L591" s="130">
        <f t="shared" si="42"/>
        <v>3</v>
      </c>
      <c r="M591" s="145" t="s">
        <v>149</v>
      </c>
      <c r="N591" s="135">
        <f t="shared" si="43"/>
        <v>14</v>
      </c>
      <c r="O591" s="138">
        <f t="shared" si="44"/>
        <v>42</v>
      </c>
      <c r="P591" s="141">
        <f t="shared" si="45"/>
        <v>1001</v>
      </c>
      <c r="Q591" s="142">
        <f t="shared" si="46"/>
        <v>1201.2</v>
      </c>
      <c r="R591" s="258"/>
      <c r="U591" s="116"/>
      <c r="V591" s="118">
        <v>1001</v>
      </c>
      <c r="W591" s="250"/>
    </row>
    <row r="592" spans="1:23" ht="15" customHeight="1">
      <c r="A592" s="119" t="s">
        <v>50</v>
      </c>
      <c r="B592" s="120" t="s">
        <v>1403</v>
      </c>
      <c r="C592" s="144">
        <v>1000</v>
      </c>
      <c r="D592" s="144">
        <v>70</v>
      </c>
      <c r="E592" s="121">
        <v>133</v>
      </c>
      <c r="F592" s="122" t="s">
        <v>1668</v>
      </c>
      <c r="G592" s="123" t="s">
        <v>1669</v>
      </c>
      <c r="H592" s="124" t="s">
        <v>337</v>
      </c>
      <c r="I592" s="125" t="s">
        <v>132</v>
      </c>
      <c r="J592" s="128" t="s">
        <v>132</v>
      </c>
      <c r="K592" s="129">
        <v>3</v>
      </c>
      <c r="L592" s="130">
        <f t="shared" si="42"/>
        <v>3</v>
      </c>
      <c r="M592" s="145" t="s">
        <v>149</v>
      </c>
      <c r="N592" s="135">
        <f t="shared" si="43"/>
        <v>14</v>
      </c>
      <c r="O592" s="138">
        <f t="shared" si="44"/>
        <v>42</v>
      </c>
      <c r="P592" s="141">
        <f t="shared" si="45"/>
        <v>1044</v>
      </c>
      <c r="Q592" s="142">
        <f t="shared" si="46"/>
        <v>1252.8</v>
      </c>
      <c r="R592" s="258"/>
      <c r="U592" s="116"/>
      <c r="V592" s="118">
        <v>1044</v>
      </c>
      <c r="W592" s="250"/>
    </row>
    <row r="593" spans="1:23" ht="15" customHeight="1">
      <c r="A593" s="119" t="s">
        <v>50</v>
      </c>
      <c r="B593" s="120" t="s">
        <v>1403</v>
      </c>
      <c r="C593" s="144">
        <v>1000</v>
      </c>
      <c r="D593" s="144">
        <v>70</v>
      </c>
      <c r="E593" s="121">
        <v>140</v>
      </c>
      <c r="F593" s="122" t="s">
        <v>1670</v>
      </c>
      <c r="G593" s="123" t="s">
        <v>1671</v>
      </c>
      <c r="H593" s="124" t="s">
        <v>337</v>
      </c>
      <c r="I593" s="125"/>
      <c r="J593" s="128" t="s">
        <v>132</v>
      </c>
      <c r="K593" s="129">
        <v>3</v>
      </c>
      <c r="L593" s="130">
        <f t="shared" ref="L593:L656" si="47">K593</f>
        <v>3</v>
      </c>
      <c r="M593" s="264" t="s">
        <v>149</v>
      </c>
      <c r="N593" s="135">
        <f t="shared" ref="N593:N656" si="48">IF(M593="A",1,IF(M593="B",ROUNDUP(10/L593,0),ROUNDUP(40/L593,0)))</f>
        <v>14</v>
      </c>
      <c r="O593" s="138">
        <f t="shared" ref="O593:O656" si="49">N593*L593</f>
        <v>42</v>
      </c>
      <c r="P593" s="265" t="s">
        <v>614</v>
      </c>
      <c r="Q593" s="142"/>
      <c r="R593" s="258"/>
      <c r="U593" s="116"/>
      <c r="V593" s="118">
        <v>1116</v>
      </c>
      <c r="W593" s="250"/>
    </row>
    <row r="594" spans="1:23" ht="15" customHeight="1">
      <c r="A594" s="119" t="s">
        <v>50</v>
      </c>
      <c r="B594" s="120" t="s">
        <v>1403</v>
      </c>
      <c r="C594" s="144">
        <v>1000</v>
      </c>
      <c r="D594" s="144">
        <v>70</v>
      </c>
      <c r="E594" s="121">
        <v>159</v>
      </c>
      <c r="F594" s="122" t="s">
        <v>1672</v>
      </c>
      <c r="G594" s="123" t="s">
        <v>1673</v>
      </c>
      <c r="H594" s="124" t="s">
        <v>337</v>
      </c>
      <c r="I594" s="125" t="s">
        <v>132</v>
      </c>
      <c r="J594" s="128" t="s">
        <v>132</v>
      </c>
      <c r="K594" s="129">
        <v>3</v>
      </c>
      <c r="L594" s="130">
        <f t="shared" si="47"/>
        <v>3</v>
      </c>
      <c r="M594" s="145" t="s">
        <v>149</v>
      </c>
      <c r="N594" s="135">
        <f t="shared" si="48"/>
        <v>14</v>
      </c>
      <c r="O594" s="138">
        <f t="shared" si="49"/>
        <v>42</v>
      </c>
      <c r="P594" s="141">
        <f t="shared" si="45"/>
        <v>1156</v>
      </c>
      <c r="Q594" s="142">
        <f t="shared" si="46"/>
        <v>1387.2</v>
      </c>
      <c r="R594" s="258"/>
      <c r="U594" s="116"/>
      <c r="V594" s="118">
        <v>1156</v>
      </c>
      <c r="W594" s="250"/>
    </row>
    <row r="595" spans="1:23" ht="15" customHeight="1">
      <c r="A595" s="119" t="s">
        <v>50</v>
      </c>
      <c r="B595" s="120" t="s">
        <v>1403</v>
      </c>
      <c r="C595" s="144">
        <v>1000</v>
      </c>
      <c r="D595" s="144">
        <v>70</v>
      </c>
      <c r="E595" s="121">
        <v>169</v>
      </c>
      <c r="F595" s="122" t="s">
        <v>1674</v>
      </c>
      <c r="G595" s="123" t="s">
        <v>1675</v>
      </c>
      <c r="H595" s="124" t="s">
        <v>337</v>
      </c>
      <c r="I595" s="125" t="s">
        <v>132</v>
      </c>
      <c r="J595" s="128" t="s">
        <v>132</v>
      </c>
      <c r="K595" s="129">
        <v>2</v>
      </c>
      <c r="L595" s="130">
        <f t="shared" si="47"/>
        <v>2</v>
      </c>
      <c r="M595" s="145" t="s">
        <v>149</v>
      </c>
      <c r="N595" s="135">
        <f t="shared" si="48"/>
        <v>20</v>
      </c>
      <c r="O595" s="138">
        <f t="shared" si="49"/>
        <v>40</v>
      </c>
      <c r="P595" s="141">
        <f t="shared" si="45"/>
        <v>1205.5</v>
      </c>
      <c r="Q595" s="142">
        <f t="shared" si="46"/>
        <v>1446.6</v>
      </c>
      <c r="R595" s="258"/>
      <c r="U595" s="116"/>
      <c r="V595" s="118">
        <v>1205.5</v>
      </c>
      <c r="W595" s="250"/>
    </row>
    <row r="596" spans="1:23" ht="15" customHeight="1">
      <c r="A596" s="119" t="s">
        <v>50</v>
      </c>
      <c r="B596" s="120" t="s">
        <v>1403</v>
      </c>
      <c r="C596" s="144">
        <v>1000</v>
      </c>
      <c r="D596" s="144">
        <v>70</v>
      </c>
      <c r="E596" s="121">
        <v>194</v>
      </c>
      <c r="F596" s="122" t="s">
        <v>1676</v>
      </c>
      <c r="G596" s="123" t="s">
        <v>1677</v>
      </c>
      <c r="H596" s="124" t="s">
        <v>337</v>
      </c>
      <c r="I596" s="125"/>
      <c r="J596" s="128" t="s">
        <v>132</v>
      </c>
      <c r="K596" s="129">
        <v>2</v>
      </c>
      <c r="L596" s="130">
        <f t="shared" si="47"/>
        <v>2</v>
      </c>
      <c r="M596" s="264" t="s">
        <v>149</v>
      </c>
      <c r="N596" s="135">
        <f t="shared" si="48"/>
        <v>20</v>
      </c>
      <c r="O596" s="138">
        <f t="shared" si="49"/>
        <v>40</v>
      </c>
      <c r="P596" s="265" t="s">
        <v>614</v>
      </c>
      <c r="Q596" s="142"/>
      <c r="R596" s="258"/>
      <c r="U596" s="116"/>
      <c r="V596" s="118">
        <v>1313</v>
      </c>
      <c r="W596" s="250"/>
    </row>
    <row r="597" spans="1:23" ht="15" customHeight="1">
      <c r="A597" s="119" t="s">
        <v>50</v>
      </c>
      <c r="B597" s="120" t="s">
        <v>1403</v>
      </c>
      <c r="C597" s="144">
        <v>1000</v>
      </c>
      <c r="D597" s="144">
        <v>70</v>
      </c>
      <c r="E597" s="121">
        <v>205</v>
      </c>
      <c r="F597" s="122" t="s">
        <v>1678</v>
      </c>
      <c r="G597" s="123" t="s">
        <v>1679</v>
      </c>
      <c r="H597" s="124" t="s">
        <v>337</v>
      </c>
      <c r="I597" s="125"/>
      <c r="J597" s="128" t="s">
        <v>132</v>
      </c>
      <c r="K597" s="129">
        <v>2</v>
      </c>
      <c r="L597" s="130">
        <f t="shared" si="47"/>
        <v>2</v>
      </c>
      <c r="M597" s="264" t="s">
        <v>149</v>
      </c>
      <c r="N597" s="135">
        <f t="shared" si="48"/>
        <v>20</v>
      </c>
      <c r="O597" s="138">
        <f t="shared" si="49"/>
        <v>40</v>
      </c>
      <c r="P597" s="265" t="s">
        <v>614</v>
      </c>
      <c r="Q597" s="142"/>
      <c r="R597" s="258"/>
      <c r="U597" s="116"/>
      <c r="V597" s="118">
        <v>1376.5</v>
      </c>
      <c r="W597" s="250"/>
    </row>
    <row r="598" spans="1:23" ht="15" customHeight="1">
      <c r="A598" s="119" t="s">
        <v>50</v>
      </c>
      <c r="B598" s="120" t="s">
        <v>1403</v>
      </c>
      <c r="C598" s="144">
        <v>1000</v>
      </c>
      <c r="D598" s="144">
        <v>70</v>
      </c>
      <c r="E598" s="121">
        <v>219</v>
      </c>
      <c r="F598" s="122" t="s">
        <v>1680</v>
      </c>
      <c r="G598" s="123" t="s">
        <v>1681</v>
      </c>
      <c r="H598" s="124" t="s">
        <v>337</v>
      </c>
      <c r="I598" s="125"/>
      <c r="J598" s="128" t="s">
        <v>132</v>
      </c>
      <c r="K598" s="129">
        <v>2</v>
      </c>
      <c r="L598" s="130">
        <f t="shared" si="47"/>
        <v>2</v>
      </c>
      <c r="M598" s="145" t="s">
        <v>149</v>
      </c>
      <c r="N598" s="135">
        <f t="shared" si="48"/>
        <v>20</v>
      </c>
      <c r="O598" s="138">
        <f t="shared" si="49"/>
        <v>40</v>
      </c>
      <c r="P598" s="141">
        <f t="shared" si="45"/>
        <v>1542</v>
      </c>
      <c r="Q598" s="142">
        <f t="shared" si="46"/>
        <v>1850.4</v>
      </c>
      <c r="R598" s="258"/>
      <c r="U598" s="116"/>
      <c r="V598" s="118">
        <v>1542</v>
      </c>
      <c r="W598" s="250"/>
    </row>
    <row r="599" spans="1:23" ht="15" customHeight="1">
      <c r="A599" s="119" t="s">
        <v>50</v>
      </c>
      <c r="B599" s="120" t="s">
        <v>1403</v>
      </c>
      <c r="C599" s="144">
        <v>1000</v>
      </c>
      <c r="D599" s="144">
        <v>70</v>
      </c>
      <c r="E599" s="121">
        <v>245</v>
      </c>
      <c r="F599" s="122" t="s">
        <v>1682</v>
      </c>
      <c r="G599" s="123" t="s">
        <v>1683</v>
      </c>
      <c r="H599" s="124" t="s">
        <v>337</v>
      </c>
      <c r="I599" s="125"/>
      <c r="J599" s="128" t="s">
        <v>132</v>
      </c>
      <c r="K599" s="129">
        <v>2</v>
      </c>
      <c r="L599" s="130">
        <f t="shared" si="47"/>
        <v>2</v>
      </c>
      <c r="M599" s="264" t="s">
        <v>149</v>
      </c>
      <c r="N599" s="135">
        <f t="shared" si="48"/>
        <v>20</v>
      </c>
      <c r="O599" s="138">
        <f t="shared" si="49"/>
        <v>40</v>
      </c>
      <c r="P599" s="265" t="s">
        <v>614</v>
      </c>
      <c r="Q599" s="142"/>
      <c r="R599" s="258"/>
      <c r="U599" s="116"/>
      <c r="V599" s="118">
        <v>1797.5</v>
      </c>
      <c r="W599" s="250"/>
    </row>
    <row r="600" spans="1:23" ht="15" customHeight="1">
      <c r="A600" s="119" t="s">
        <v>50</v>
      </c>
      <c r="B600" s="120" t="s">
        <v>1403</v>
      </c>
      <c r="C600" s="144">
        <v>1000</v>
      </c>
      <c r="D600" s="121">
        <v>80</v>
      </c>
      <c r="E600" s="121">
        <v>42</v>
      </c>
      <c r="F600" s="122" t="s">
        <v>1684</v>
      </c>
      <c r="G600" s="123" t="s">
        <v>1685</v>
      </c>
      <c r="H600" s="124" t="s">
        <v>337</v>
      </c>
      <c r="I600" s="125"/>
      <c r="J600" s="128" t="s">
        <v>132</v>
      </c>
      <c r="K600" s="129">
        <v>4</v>
      </c>
      <c r="L600" s="130">
        <f t="shared" si="47"/>
        <v>4</v>
      </c>
      <c r="M600" s="264" t="s">
        <v>149</v>
      </c>
      <c r="N600" s="135">
        <f t="shared" si="48"/>
        <v>10</v>
      </c>
      <c r="O600" s="138">
        <f t="shared" si="49"/>
        <v>40</v>
      </c>
      <c r="P600" s="265" t="s">
        <v>614</v>
      </c>
      <c r="Q600" s="142"/>
      <c r="R600" s="258"/>
      <c r="U600" s="116"/>
      <c r="V600" s="118">
        <v>839</v>
      </c>
      <c r="W600" s="250"/>
    </row>
    <row r="601" spans="1:23" ht="15" customHeight="1">
      <c r="A601" s="119" t="s">
        <v>50</v>
      </c>
      <c r="B601" s="120" t="s">
        <v>1403</v>
      </c>
      <c r="C601" s="144">
        <v>1000</v>
      </c>
      <c r="D601" s="144">
        <v>80</v>
      </c>
      <c r="E601" s="121">
        <v>45</v>
      </c>
      <c r="F601" s="266" t="s">
        <v>388</v>
      </c>
      <c r="G601" s="123" t="s">
        <v>1686</v>
      </c>
      <c r="H601" s="124" t="s">
        <v>337</v>
      </c>
      <c r="I601" s="125"/>
      <c r="J601" s="128" t="s">
        <v>132</v>
      </c>
      <c r="K601" s="129">
        <v>4</v>
      </c>
      <c r="L601" s="130">
        <f t="shared" si="47"/>
        <v>4</v>
      </c>
      <c r="M601" s="264" t="s">
        <v>149</v>
      </c>
      <c r="N601" s="135">
        <f t="shared" si="48"/>
        <v>10</v>
      </c>
      <c r="O601" s="138">
        <f t="shared" si="49"/>
        <v>40</v>
      </c>
      <c r="P601" s="265" t="s">
        <v>614</v>
      </c>
      <c r="Q601" s="142"/>
      <c r="R601" s="258"/>
      <c r="U601" s="116"/>
      <c r="V601" s="118">
        <v>885</v>
      </c>
      <c r="W601" s="250"/>
    </row>
    <row r="602" spans="1:23" ht="15" customHeight="1">
      <c r="A602" s="119" t="s">
        <v>50</v>
      </c>
      <c r="B602" s="120" t="s">
        <v>1403</v>
      </c>
      <c r="C602" s="144">
        <v>1000</v>
      </c>
      <c r="D602" s="144">
        <v>80</v>
      </c>
      <c r="E602" s="121">
        <v>48</v>
      </c>
      <c r="F602" s="266" t="s">
        <v>388</v>
      </c>
      <c r="G602" s="123" t="s">
        <v>1687</v>
      </c>
      <c r="H602" s="124" t="s">
        <v>337</v>
      </c>
      <c r="I602" s="125"/>
      <c r="J602" s="128" t="s">
        <v>132</v>
      </c>
      <c r="K602" s="129">
        <v>4</v>
      </c>
      <c r="L602" s="130">
        <f t="shared" si="47"/>
        <v>4</v>
      </c>
      <c r="M602" s="264" t="s">
        <v>149</v>
      </c>
      <c r="N602" s="135">
        <f t="shared" si="48"/>
        <v>10</v>
      </c>
      <c r="O602" s="138">
        <f t="shared" si="49"/>
        <v>40</v>
      </c>
      <c r="P602" s="265" t="s">
        <v>614</v>
      </c>
      <c r="Q602" s="142"/>
      <c r="R602" s="258"/>
      <c r="U602" s="116"/>
      <c r="V602" s="118">
        <v>932</v>
      </c>
      <c r="W602" s="250"/>
    </row>
    <row r="603" spans="1:23" ht="15" customHeight="1">
      <c r="A603" s="119" t="s">
        <v>50</v>
      </c>
      <c r="B603" s="120" t="s">
        <v>1403</v>
      </c>
      <c r="C603" s="144">
        <v>1000</v>
      </c>
      <c r="D603" s="144">
        <v>80</v>
      </c>
      <c r="E603" s="121">
        <v>57</v>
      </c>
      <c r="F603" s="122" t="s">
        <v>1688</v>
      </c>
      <c r="G603" s="123" t="s">
        <v>1689</v>
      </c>
      <c r="H603" s="124" t="s">
        <v>337</v>
      </c>
      <c r="I603" s="125" t="s">
        <v>132</v>
      </c>
      <c r="J603" s="128" t="s">
        <v>132</v>
      </c>
      <c r="K603" s="129">
        <v>4</v>
      </c>
      <c r="L603" s="130">
        <f t="shared" si="47"/>
        <v>4</v>
      </c>
      <c r="M603" s="145" t="s">
        <v>149</v>
      </c>
      <c r="N603" s="135">
        <f t="shared" si="48"/>
        <v>10</v>
      </c>
      <c r="O603" s="138">
        <f t="shared" si="49"/>
        <v>40</v>
      </c>
      <c r="P603" s="141">
        <f t="shared" si="45"/>
        <v>982</v>
      </c>
      <c r="Q603" s="142">
        <f t="shared" si="46"/>
        <v>1178.4000000000001</v>
      </c>
      <c r="R603" s="258"/>
      <c r="U603" s="116"/>
      <c r="V603" s="118">
        <v>982</v>
      </c>
      <c r="W603" s="250"/>
    </row>
    <row r="604" spans="1:23" ht="15" customHeight="1">
      <c r="A604" s="119" t="s">
        <v>50</v>
      </c>
      <c r="B604" s="120" t="s">
        <v>1403</v>
      </c>
      <c r="C604" s="144">
        <v>1000</v>
      </c>
      <c r="D604" s="144">
        <v>80</v>
      </c>
      <c r="E604" s="121">
        <v>60</v>
      </c>
      <c r="F604" s="122" t="s">
        <v>1690</v>
      </c>
      <c r="G604" s="123" t="s">
        <v>1691</v>
      </c>
      <c r="H604" s="124" t="s">
        <v>337</v>
      </c>
      <c r="I604" s="125" t="s">
        <v>132</v>
      </c>
      <c r="J604" s="128" t="s">
        <v>132</v>
      </c>
      <c r="K604" s="129">
        <v>4</v>
      </c>
      <c r="L604" s="130">
        <f t="shared" si="47"/>
        <v>4</v>
      </c>
      <c r="M604" s="264" t="s">
        <v>149</v>
      </c>
      <c r="N604" s="135">
        <f t="shared" si="48"/>
        <v>10</v>
      </c>
      <c r="O604" s="138">
        <f t="shared" si="49"/>
        <v>40</v>
      </c>
      <c r="P604" s="265" t="s">
        <v>614</v>
      </c>
      <c r="Q604" s="142"/>
      <c r="R604" s="258"/>
      <c r="U604" s="116"/>
      <c r="V604" s="118">
        <v>990.5</v>
      </c>
      <c r="W604" s="250"/>
    </row>
    <row r="605" spans="1:23" ht="15" customHeight="1">
      <c r="A605" s="119" t="s">
        <v>50</v>
      </c>
      <c r="B605" s="120" t="s">
        <v>1403</v>
      </c>
      <c r="C605" s="144">
        <v>1000</v>
      </c>
      <c r="D605" s="144">
        <v>80</v>
      </c>
      <c r="E605" s="121">
        <v>70</v>
      </c>
      <c r="F605" s="122" t="s">
        <v>1692</v>
      </c>
      <c r="G605" s="123" t="s">
        <v>1693</v>
      </c>
      <c r="H605" s="124" t="s">
        <v>337</v>
      </c>
      <c r="I605" s="125" t="s">
        <v>132</v>
      </c>
      <c r="J605" s="128" t="s">
        <v>132</v>
      </c>
      <c r="K605" s="129">
        <v>4</v>
      </c>
      <c r="L605" s="130">
        <f t="shared" si="47"/>
        <v>4</v>
      </c>
      <c r="M605" s="264" t="s">
        <v>149</v>
      </c>
      <c r="N605" s="135">
        <f t="shared" si="48"/>
        <v>10</v>
      </c>
      <c r="O605" s="138">
        <f t="shared" si="49"/>
        <v>40</v>
      </c>
      <c r="P605" s="265" t="s">
        <v>614</v>
      </c>
      <c r="Q605" s="142"/>
      <c r="R605" s="258"/>
      <c r="U605" s="116"/>
      <c r="V605" s="118">
        <v>1022</v>
      </c>
      <c r="W605" s="250"/>
    </row>
    <row r="606" spans="1:23" ht="15" customHeight="1">
      <c r="A606" s="119" t="s">
        <v>50</v>
      </c>
      <c r="B606" s="120" t="s">
        <v>1403</v>
      </c>
      <c r="C606" s="144">
        <v>1000</v>
      </c>
      <c r="D606" s="144">
        <v>80</v>
      </c>
      <c r="E606" s="121">
        <v>76</v>
      </c>
      <c r="F606" s="122" t="s">
        <v>1694</v>
      </c>
      <c r="G606" s="123" t="s">
        <v>1695</v>
      </c>
      <c r="H606" s="124" t="s">
        <v>337</v>
      </c>
      <c r="I606" s="125" t="s">
        <v>132</v>
      </c>
      <c r="J606" s="128" t="s">
        <v>132</v>
      </c>
      <c r="K606" s="129">
        <v>3</v>
      </c>
      <c r="L606" s="130">
        <f t="shared" si="47"/>
        <v>3</v>
      </c>
      <c r="M606" s="145" t="s">
        <v>149</v>
      </c>
      <c r="N606" s="135">
        <f t="shared" si="48"/>
        <v>14</v>
      </c>
      <c r="O606" s="138">
        <f t="shared" si="49"/>
        <v>42</v>
      </c>
      <c r="P606" s="141">
        <f t="shared" si="45"/>
        <v>1048</v>
      </c>
      <c r="Q606" s="142">
        <f t="shared" si="46"/>
        <v>1257.5999999999999</v>
      </c>
      <c r="R606" s="258"/>
      <c r="U606" s="116"/>
      <c r="V606" s="118">
        <v>1048</v>
      </c>
      <c r="W606" s="250"/>
    </row>
    <row r="607" spans="1:23" ht="15" customHeight="1">
      <c r="A607" s="119" t="s">
        <v>50</v>
      </c>
      <c r="B607" s="120" t="s">
        <v>1403</v>
      </c>
      <c r="C607" s="144">
        <v>1000</v>
      </c>
      <c r="D607" s="144">
        <v>80</v>
      </c>
      <c r="E607" s="121">
        <v>83</v>
      </c>
      <c r="F607" s="122" t="s">
        <v>1696</v>
      </c>
      <c r="G607" s="123" t="s">
        <v>1697</v>
      </c>
      <c r="H607" s="124" t="s">
        <v>337</v>
      </c>
      <c r="I607" s="125"/>
      <c r="J607" s="128" t="s">
        <v>132</v>
      </c>
      <c r="K607" s="129">
        <v>3</v>
      </c>
      <c r="L607" s="130">
        <f t="shared" si="47"/>
        <v>3</v>
      </c>
      <c r="M607" s="264" t="s">
        <v>149</v>
      </c>
      <c r="N607" s="135">
        <f t="shared" si="48"/>
        <v>14</v>
      </c>
      <c r="O607" s="138">
        <f t="shared" si="49"/>
        <v>42</v>
      </c>
      <c r="P607" s="265" t="s">
        <v>614</v>
      </c>
      <c r="Q607" s="142"/>
      <c r="R607" s="258"/>
      <c r="U607" s="116"/>
      <c r="V607" s="118">
        <v>1054.5</v>
      </c>
      <c r="W607" s="250"/>
    </row>
    <row r="608" spans="1:23" ht="15" customHeight="1">
      <c r="A608" s="119" t="s">
        <v>50</v>
      </c>
      <c r="B608" s="120" t="s">
        <v>1403</v>
      </c>
      <c r="C608" s="144">
        <v>1000</v>
      </c>
      <c r="D608" s="144">
        <v>80</v>
      </c>
      <c r="E608" s="121">
        <v>89</v>
      </c>
      <c r="F608" s="122" t="s">
        <v>1698</v>
      </c>
      <c r="G608" s="123" t="s">
        <v>1699</v>
      </c>
      <c r="H608" s="124" t="s">
        <v>337</v>
      </c>
      <c r="I608" s="125" t="s">
        <v>132</v>
      </c>
      <c r="J608" s="128" t="s">
        <v>132</v>
      </c>
      <c r="K608" s="129">
        <v>3</v>
      </c>
      <c r="L608" s="130">
        <f t="shared" si="47"/>
        <v>3</v>
      </c>
      <c r="M608" s="145" t="s">
        <v>149</v>
      </c>
      <c r="N608" s="135">
        <f t="shared" si="48"/>
        <v>14</v>
      </c>
      <c r="O608" s="138">
        <f t="shared" si="49"/>
        <v>42</v>
      </c>
      <c r="P608" s="141">
        <f t="shared" si="45"/>
        <v>1059.5</v>
      </c>
      <c r="Q608" s="142">
        <f t="shared" si="46"/>
        <v>1271.4000000000001</v>
      </c>
      <c r="R608" s="258"/>
      <c r="U608" s="116"/>
      <c r="V608" s="118">
        <v>1059.5</v>
      </c>
      <c r="W608" s="250"/>
    </row>
    <row r="609" spans="1:23" ht="15" customHeight="1">
      <c r="A609" s="119" t="s">
        <v>50</v>
      </c>
      <c r="B609" s="120" t="s">
        <v>1403</v>
      </c>
      <c r="C609" s="144">
        <v>1000</v>
      </c>
      <c r="D609" s="144">
        <v>80</v>
      </c>
      <c r="E609" s="121">
        <v>102</v>
      </c>
      <c r="F609" s="122" t="s">
        <v>1700</v>
      </c>
      <c r="G609" s="123" t="s">
        <v>1701</v>
      </c>
      <c r="H609" s="124" t="s">
        <v>337</v>
      </c>
      <c r="I609" s="125"/>
      <c r="J609" s="128" t="s">
        <v>132</v>
      </c>
      <c r="K609" s="129">
        <v>3</v>
      </c>
      <c r="L609" s="130">
        <f t="shared" si="47"/>
        <v>3</v>
      </c>
      <c r="M609" s="264" t="s">
        <v>149</v>
      </c>
      <c r="N609" s="135">
        <f t="shared" si="48"/>
        <v>14</v>
      </c>
      <c r="O609" s="138">
        <f t="shared" si="49"/>
        <v>42</v>
      </c>
      <c r="P609" s="265" t="s">
        <v>614</v>
      </c>
      <c r="Q609" s="142"/>
      <c r="R609" s="258"/>
      <c r="U609" s="116"/>
      <c r="V609" s="118">
        <v>1094</v>
      </c>
      <c r="W609" s="250"/>
    </row>
    <row r="610" spans="1:23" ht="15" customHeight="1">
      <c r="A610" s="119" t="s">
        <v>50</v>
      </c>
      <c r="B610" s="120" t="s">
        <v>1403</v>
      </c>
      <c r="C610" s="144">
        <v>1000</v>
      </c>
      <c r="D610" s="144">
        <v>80</v>
      </c>
      <c r="E610" s="121">
        <v>108</v>
      </c>
      <c r="F610" s="122" t="s">
        <v>1702</v>
      </c>
      <c r="G610" s="123" t="s">
        <v>1703</v>
      </c>
      <c r="H610" s="124" t="s">
        <v>337</v>
      </c>
      <c r="I610" s="125" t="s">
        <v>132</v>
      </c>
      <c r="J610" s="128" t="s">
        <v>132</v>
      </c>
      <c r="K610" s="129">
        <v>3</v>
      </c>
      <c r="L610" s="130">
        <f t="shared" si="47"/>
        <v>3</v>
      </c>
      <c r="M610" s="145" t="s">
        <v>149</v>
      </c>
      <c r="N610" s="135">
        <f t="shared" si="48"/>
        <v>14</v>
      </c>
      <c r="O610" s="138">
        <f t="shared" si="49"/>
        <v>42</v>
      </c>
      <c r="P610" s="141">
        <f t="shared" si="45"/>
        <v>1106</v>
      </c>
      <c r="Q610" s="142">
        <f t="shared" si="46"/>
        <v>1327.2</v>
      </c>
      <c r="R610" s="258"/>
      <c r="U610" s="116"/>
      <c r="V610" s="118">
        <v>1106</v>
      </c>
      <c r="W610" s="250"/>
    </row>
    <row r="611" spans="1:23" ht="15" customHeight="1">
      <c r="A611" s="119" t="s">
        <v>50</v>
      </c>
      <c r="B611" s="120" t="s">
        <v>1403</v>
      </c>
      <c r="C611" s="144">
        <v>1000</v>
      </c>
      <c r="D611" s="144">
        <v>80</v>
      </c>
      <c r="E611" s="121">
        <v>114</v>
      </c>
      <c r="F611" s="122" t="s">
        <v>1704</v>
      </c>
      <c r="G611" s="123" t="s">
        <v>1705</v>
      </c>
      <c r="H611" s="124" t="s">
        <v>337</v>
      </c>
      <c r="I611" s="125" t="s">
        <v>132</v>
      </c>
      <c r="J611" s="128" t="s">
        <v>132</v>
      </c>
      <c r="K611" s="129">
        <v>3</v>
      </c>
      <c r="L611" s="130">
        <f t="shared" si="47"/>
        <v>3</v>
      </c>
      <c r="M611" s="264" t="s">
        <v>149</v>
      </c>
      <c r="N611" s="135">
        <f t="shared" si="48"/>
        <v>14</v>
      </c>
      <c r="O611" s="138">
        <f t="shared" si="49"/>
        <v>42</v>
      </c>
      <c r="P611" s="265" t="s">
        <v>614</v>
      </c>
      <c r="Q611" s="142"/>
      <c r="R611" s="258"/>
      <c r="U611" s="116"/>
      <c r="V611" s="118">
        <v>1140</v>
      </c>
      <c r="W611" s="250"/>
    </row>
    <row r="612" spans="1:23" ht="15" customHeight="1">
      <c r="A612" s="119" t="s">
        <v>50</v>
      </c>
      <c r="B612" s="120" t="s">
        <v>1403</v>
      </c>
      <c r="C612" s="144">
        <v>1000</v>
      </c>
      <c r="D612" s="144">
        <v>80</v>
      </c>
      <c r="E612" s="121">
        <v>133</v>
      </c>
      <c r="F612" s="122" t="s">
        <v>1706</v>
      </c>
      <c r="G612" s="123" t="s">
        <v>1707</v>
      </c>
      <c r="H612" s="124" t="s">
        <v>337</v>
      </c>
      <c r="I612" s="125" t="s">
        <v>132</v>
      </c>
      <c r="J612" s="128" t="s">
        <v>132</v>
      </c>
      <c r="K612" s="129">
        <v>3</v>
      </c>
      <c r="L612" s="130">
        <f t="shared" si="47"/>
        <v>3</v>
      </c>
      <c r="M612" s="145" t="s">
        <v>149</v>
      </c>
      <c r="N612" s="135">
        <f t="shared" si="48"/>
        <v>14</v>
      </c>
      <c r="O612" s="138">
        <f t="shared" si="49"/>
        <v>42</v>
      </c>
      <c r="P612" s="141">
        <f t="shared" si="45"/>
        <v>1179.5</v>
      </c>
      <c r="Q612" s="142">
        <f t="shared" si="46"/>
        <v>1415.4</v>
      </c>
      <c r="R612" s="258"/>
      <c r="U612" s="116"/>
      <c r="V612" s="118">
        <v>1179.5</v>
      </c>
      <c r="W612" s="250"/>
    </row>
    <row r="613" spans="1:23" ht="15" customHeight="1">
      <c r="A613" s="119" t="s">
        <v>50</v>
      </c>
      <c r="B613" s="120" t="s">
        <v>1403</v>
      </c>
      <c r="C613" s="144">
        <v>1000</v>
      </c>
      <c r="D613" s="144">
        <v>80</v>
      </c>
      <c r="E613" s="121">
        <v>140</v>
      </c>
      <c r="F613" s="122" t="s">
        <v>1708</v>
      </c>
      <c r="G613" s="123" t="s">
        <v>1709</v>
      </c>
      <c r="H613" s="124" t="s">
        <v>337</v>
      </c>
      <c r="I613" s="125"/>
      <c r="J613" s="128" t="s">
        <v>132</v>
      </c>
      <c r="K613" s="129">
        <v>3</v>
      </c>
      <c r="L613" s="130">
        <f t="shared" si="47"/>
        <v>3</v>
      </c>
      <c r="M613" s="264" t="s">
        <v>149</v>
      </c>
      <c r="N613" s="135">
        <f t="shared" si="48"/>
        <v>14</v>
      </c>
      <c r="O613" s="138">
        <f t="shared" si="49"/>
        <v>42</v>
      </c>
      <c r="P613" s="265" t="s">
        <v>614</v>
      </c>
      <c r="Q613" s="142"/>
      <c r="R613" s="258"/>
      <c r="U613" s="116"/>
      <c r="V613" s="118">
        <v>1278</v>
      </c>
      <c r="W613" s="250"/>
    </row>
    <row r="614" spans="1:23" ht="15" customHeight="1">
      <c r="A614" s="119" t="s">
        <v>50</v>
      </c>
      <c r="B614" s="120" t="s">
        <v>1403</v>
      </c>
      <c r="C614" s="144">
        <v>1000</v>
      </c>
      <c r="D614" s="144">
        <v>80</v>
      </c>
      <c r="E614" s="121">
        <v>159</v>
      </c>
      <c r="F614" s="122" t="s">
        <v>1710</v>
      </c>
      <c r="G614" s="123" t="s">
        <v>1711</v>
      </c>
      <c r="H614" s="124" t="s">
        <v>337</v>
      </c>
      <c r="I614" s="125" t="s">
        <v>132</v>
      </c>
      <c r="J614" s="128" t="s">
        <v>132</v>
      </c>
      <c r="K614" s="129">
        <v>2</v>
      </c>
      <c r="L614" s="130">
        <f t="shared" si="47"/>
        <v>2</v>
      </c>
      <c r="M614" s="145" t="s">
        <v>149</v>
      </c>
      <c r="N614" s="135">
        <f t="shared" si="48"/>
        <v>20</v>
      </c>
      <c r="O614" s="138">
        <f t="shared" si="49"/>
        <v>40</v>
      </c>
      <c r="P614" s="141">
        <f t="shared" si="45"/>
        <v>1294.5</v>
      </c>
      <c r="Q614" s="142">
        <f t="shared" si="46"/>
        <v>1553.4</v>
      </c>
      <c r="R614" s="258"/>
      <c r="U614" s="116"/>
      <c r="V614" s="118">
        <v>1294.5</v>
      </c>
      <c r="W614" s="250"/>
    </row>
    <row r="615" spans="1:23" ht="15" customHeight="1">
      <c r="A615" s="119" t="s">
        <v>50</v>
      </c>
      <c r="B615" s="120" t="s">
        <v>1403</v>
      </c>
      <c r="C615" s="144">
        <v>1000</v>
      </c>
      <c r="D615" s="144">
        <v>80</v>
      </c>
      <c r="E615" s="121">
        <v>169</v>
      </c>
      <c r="F615" s="122" t="s">
        <v>1712</v>
      </c>
      <c r="G615" s="123" t="s">
        <v>1713</v>
      </c>
      <c r="H615" s="124" t="s">
        <v>337</v>
      </c>
      <c r="I615" s="125" t="s">
        <v>132</v>
      </c>
      <c r="J615" s="128" t="s">
        <v>132</v>
      </c>
      <c r="K615" s="129">
        <v>2</v>
      </c>
      <c r="L615" s="130">
        <f t="shared" si="47"/>
        <v>2</v>
      </c>
      <c r="M615" s="145" t="s">
        <v>149</v>
      </c>
      <c r="N615" s="135">
        <f t="shared" si="48"/>
        <v>20</v>
      </c>
      <c r="O615" s="138">
        <f t="shared" si="49"/>
        <v>40</v>
      </c>
      <c r="P615" s="141">
        <f t="shared" si="45"/>
        <v>1349.5</v>
      </c>
      <c r="Q615" s="142">
        <f t="shared" si="46"/>
        <v>1619.4</v>
      </c>
      <c r="R615" s="258"/>
      <c r="U615" s="116"/>
      <c r="V615" s="118">
        <v>1349.5</v>
      </c>
      <c r="W615" s="250"/>
    </row>
    <row r="616" spans="1:23" ht="15" customHeight="1">
      <c r="A616" s="119" t="s">
        <v>50</v>
      </c>
      <c r="B616" s="120" t="s">
        <v>1403</v>
      </c>
      <c r="C616" s="144">
        <v>1000</v>
      </c>
      <c r="D616" s="144">
        <v>80</v>
      </c>
      <c r="E616" s="121">
        <v>194</v>
      </c>
      <c r="F616" s="122" t="s">
        <v>1714</v>
      </c>
      <c r="G616" s="123" t="s">
        <v>1715</v>
      </c>
      <c r="H616" s="124" t="s">
        <v>337</v>
      </c>
      <c r="I616" s="125"/>
      <c r="J616" s="128" t="s">
        <v>132</v>
      </c>
      <c r="K616" s="129">
        <v>2</v>
      </c>
      <c r="L616" s="130">
        <f t="shared" si="47"/>
        <v>2</v>
      </c>
      <c r="M616" s="264" t="s">
        <v>149</v>
      </c>
      <c r="N616" s="135">
        <f t="shared" si="48"/>
        <v>20</v>
      </c>
      <c r="O616" s="138">
        <f t="shared" si="49"/>
        <v>40</v>
      </c>
      <c r="P616" s="265" t="s">
        <v>614</v>
      </c>
      <c r="Q616" s="142"/>
      <c r="R616" s="258"/>
      <c r="U616" s="116"/>
      <c r="V616" s="118">
        <v>1507.5</v>
      </c>
      <c r="W616" s="250"/>
    </row>
    <row r="617" spans="1:23" ht="15" customHeight="1">
      <c r="A617" s="119" t="s">
        <v>50</v>
      </c>
      <c r="B617" s="120" t="s">
        <v>1403</v>
      </c>
      <c r="C617" s="144">
        <v>1000</v>
      </c>
      <c r="D617" s="144">
        <v>80</v>
      </c>
      <c r="E617" s="121">
        <v>205</v>
      </c>
      <c r="F617" s="122" t="s">
        <v>1716</v>
      </c>
      <c r="G617" s="123" t="s">
        <v>1717</v>
      </c>
      <c r="H617" s="124" t="s">
        <v>337</v>
      </c>
      <c r="I617" s="125"/>
      <c r="J617" s="128" t="s">
        <v>132</v>
      </c>
      <c r="K617" s="129">
        <v>2</v>
      </c>
      <c r="L617" s="130">
        <f t="shared" si="47"/>
        <v>2</v>
      </c>
      <c r="M617" s="264" t="s">
        <v>149</v>
      </c>
      <c r="N617" s="135">
        <f t="shared" si="48"/>
        <v>20</v>
      </c>
      <c r="O617" s="138">
        <f t="shared" si="49"/>
        <v>40</v>
      </c>
      <c r="P617" s="265" t="s">
        <v>614</v>
      </c>
      <c r="Q617" s="142"/>
      <c r="R617" s="258"/>
      <c r="U617" s="116"/>
      <c r="V617" s="118">
        <v>1560.5</v>
      </c>
      <c r="W617" s="250"/>
    </row>
    <row r="618" spans="1:23" ht="15" customHeight="1">
      <c r="A618" s="119" t="s">
        <v>50</v>
      </c>
      <c r="B618" s="120" t="s">
        <v>1403</v>
      </c>
      <c r="C618" s="144">
        <v>1000</v>
      </c>
      <c r="D618" s="144">
        <v>80</v>
      </c>
      <c r="E618" s="121">
        <v>219</v>
      </c>
      <c r="F618" s="122" t="s">
        <v>1718</v>
      </c>
      <c r="G618" s="123" t="s">
        <v>1719</v>
      </c>
      <c r="H618" s="124" t="s">
        <v>337</v>
      </c>
      <c r="I618" s="125"/>
      <c r="J618" s="128" t="s">
        <v>132</v>
      </c>
      <c r="K618" s="129">
        <v>2</v>
      </c>
      <c r="L618" s="130">
        <f t="shared" si="47"/>
        <v>2</v>
      </c>
      <c r="M618" s="145" t="s">
        <v>149</v>
      </c>
      <c r="N618" s="135">
        <f t="shared" si="48"/>
        <v>20</v>
      </c>
      <c r="O618" s="138">
        <f t="shared" si="49"/>
        <v>40</v>
      </c>
      <c r="P618" s="141">
        <f t="shared" si="45"/>
        <v>1633</v>
      </c>
      <c r="Q618" s="142">
        <f t="shared" si="46"/>
        <v>1959.6</v>
      </c>
      <c r="R618" s="258"/>
      <c r="U618" s="116"/>
      <c r="V618" s="118">
        <v>1633</v>
      </c>
      <c r="W618" s="250"/>
    </row>
    <row r="619" spans="1:23" ht="15" customHeight="1">
      <c r="A619" s="119" t="s">
        <v>50</v>
      </c>
      <c r="B619" s="120" t="s">
        <v>1403</v>
      </c>
      <c r="C619" s="144">
        <v>1000</v>
      </c>
      <c r="D619" s="144">
        <v>80</v>
      </c>
      <c r="E619" s="121">
        <v>245</v>
      </c>
      <c r="F619" s="266" t="s">
        <v>388</v>
      </c>
      <c r="G619" s="123" t="s">
        <v>1720</v>
      </c>
      <c r="H619" s="124" t="s">
        <v>337</v>
      </c>
      <c r="I619" s="125"/>
      <c r="J619" s="128" t="s">
        <v>132</v>
      </c>
      <c r="K619" s="129">
        <v>2</v>
      </c>
      <c r="L619" s="130">
        <f t="shared" si="47"/>
        <v>2</v>
      </c>
      <c r="M619" s="264" t="s">
        <v>149</v>
      </c>
      <c r="N619" s="135">
        <f t="shared" si="48"/>
        <v>20</v>
      </c>
      <c r="O619" s="138">
        <f t="shared" si="49"/>
        <v>40</v>
      </c>
      <c r="P619" s="265" t="s">
        <v>614</v>
      </c>
      <c r="Q619" s="142"/>
      <c r="R619" s="258"/>
      <c r="U619" s="116"/>
      <c r="V619" s="118">
        <v>1892.5</v>
      </c>
      <c r="W619" s="250"/>
    </row>
    <row r="620" spans="1:23" ht="15" customHeight="1">
      <c r="A620" s="119" t="s">
        <v>50</v>
      </c>
      <c r="B620" s="120" t="s">
        <v>1403</v>
      </c>
      <c r="C620" s="144">
        <v>1000</v>
      </c>
      <c r="D620" s="121">
        <v>90</v>
      </c>
      <c r="E620" s="121">
        <v>48</v>
      </c>
      <c r="F620" s="266" t="s">
        <v>388</v>
      </c>
      <c r="G620" s="123" t="s">
        <v>1721</v>
      </c>
      <c r="H620" s="124" t="s">
        <v>337</v>
      </c>
      <c r="I620" s="125"/>
      <c r="J620" s="128" t="s">
        <v>132</v>
      </c>
      <c r="K620" s="129">
        <v>4</v>
      </c>
      <c r="L620" s="130">
        <f t="shared" si="47"/>
        <v>4</v>
      </c>
      <c r="M620" s="264" t="s">
        <v>149</v>
      </c>
      <c r="N620" s="135">
        <f t="shared" si="48"/>
        <v>10</v>
      </c>
      <c r="O620" s="138">
        <f t="shared" si="49"/>
        <v>40</v>
      </c>
      <c r="P620" s="265" t="s">
        <v>614</v>
      </c>
      <c r="Q620" s="142"/>
      <c r="R620" s="258"/>
      <c r="U620" s="116"/>
      <c r="V620" s="118">
        <v>937.5</v>
      </c>
      <c r="W620" s="250"/>
    </row>
    <row r="621" spans="1:23" ht="15" customHeight="1">
      <c r="A621" s="119" t="s">
        <v>50</v>
      </c>
      <c r="B621" s="120" t="s">
        <v>1403</v>
      </c>
      <c r="C621" s="144">
        <v>1000</v>
      </c>
      <c r="D621" s="144">
        <v>90</v>
      </c>
      <c r="E621" s="121">
        <v>57</v>
      </c>
      <c r="F621" s="122" t="s">
        <v>1722</v>
      </c>
      <c r="G621" s="123" t="s">
        <v>1723</v>
      </c>
      <c r="H621" s="124" t="s">
        <v>337</v>
      </c>
      <c r="I621" s="125"/>
      <c r="J621" s="128" t="s">
        <v>132</v>
      </c>
      <c r="K621" s="129">
        <v>3</v>
      </c>
      <c r="L621" s="130">
        <f t="shared" si="47"/>
        <v>3</v>
      </c>
      <c r="M621" s="264" t="s">
        <v>149</v>
      </c>
      <c r="N621" s="135">
        <f t="shared" si="48"/>
        <v>14</v>
      </c>
      <c r="O621" s="138">
        <f t="shared" si="49"/>
        <v>42</v>
      </c>
      <c r="P621" s="265" t="s">
        <v>614</v>
      </c>
      <c r="Q621" s="142"/>
      <c r="R621" s="258"/>
      <c r="U621" s="116"/>
      <c r="V621" s="118">
        <v>1031</v>
      </c>
      <c r="W621" s="250"/>
    </row>
    <row r="622" spans="1:23" ht="15" customHeight="1">
      <c r="A622" s="119" t="s">
        <v>50</v>
      </c>
      <c r="B622" s="120" t="s">
        <v>1403</v>
      </c>
      <c r="C622" s="144">
        <v>1000</v>
      </c>
      <c r="D622" s="144">
        <v>90</v>
      </c>
      <c r="E622" s="121">
        <v>60</v>
      </c>
      <c r="F622" s="122" t="s">
        <v>1724</v>
      </c>
      <c r="G622" s="123" t="s">
        <v>1725</v>
      </c>
      <c r="H622" s="124" t="s">
        <v>337</v>
      </c>
      <c r="I622" s="125"/>
      <c r="J622" s="128" t="s">
        <v>132</v>
      </c>
      <c r="K622" s="129">
        <v>3</v>
      </c>
      <c r="L622" s="130">
        <f t="shared" si="47"/>
        <v>3</v>
      </c>
      <c r="M622" s="264" t="s">
        <v>149</v>
      </c>
      <c r="N622" s="135">
        <f t="shared" si="48"/>
        <v>14</v>
      </c>
      <c r="O622" s="138">
        <f t="shared" si="49"/>
        <v>42</v>
      </c>
      <c r="P622" s="265" t="s">
        <v>614</v>
      </c>
      <c r="Q622" s="142"/>
      <c r="R622" s="258"/>
      <c r="U622" s="116"/>
      <c r="V622" s="118">
        <v>1066.5</v>
      </c>
      <c r="W622" s="250"/>
    </row>
    <row r="623" spans="1:23" ht="15" customHeight="1">
      <c r="A623" s="119" t="s">
        <v>50</v>
      </c>
      <c r="B623" s="120" t="s">
        <v>1403</v>
      </c>
      <c r="C623" s="144">
        <v>1000</v>
      </c>
      <c r="D623" s="144">
        <v>90</v>
      </c>
      <c r="E623" s="121">
        <v>64</v>
      </c>
      <c r="F623" s="266" t="s">
        <v>388</v>
      </c>
      <c r="G623" s="123" t="s">
        <v>1726</v>
      </c>
      <c r="H623" s="124" t="s">
        <v>337</v>
      </c>
      <c r="I623" s="125"/>
      <c r="J623" s="128" t="s">
        <v>132</v>
      </c>
      <c r="K623" s="129">
        <v>3</v>
      </c>
      <c r="L623" s="130">
        <f t="shared" si="47"/>
        <v>3</v>
      </c>
      <c r="M623" s="264" t="s">
        <v>149</v>
      </c>
      <c r="N623" s="135">
        <f t="shared" si="48"/>
        <v>14</v>
      </c>
      <c r="O623" s="138">
        <f t="shared" si="49"/>
        <v>42</v>
      </c>
      <c r="P623" s="265" t="s">
        <v>614</v>
      </c>
      <c r="Q623" s="142"/>
      <c r="R623" s="258"/>
      <c r="U623" s="116"/>
      <c r="V623" s="118">
        <v>1087</v>
      </c>
      <c r="W623" s="250"/>
    </row>
    <row r="624" spans="1:23" ht="15" customHeight="1">
      <c r="A624" s="119" t="s">
        <v>50</v>
      </c>
      <c r="B624" s="120" t="s">
        <v>1403</v>
      </c>
      <c r="C624" s="144">
        <v>1000</v>
      </c>
      <c r="D624" s="144">
        <v>90</v>
      </c>
      <c r="E624" s="121">
        <v>70</v>
      </c>
      <c r="F624" s="122" t="s">
        <v>1727</v>
      </c>
      <c r="G624" s="123" t="s">
        <v>1728</v>
      </c>
      <c r="H624" s="124" t="s">
        <v>337</v>
      </c>
      <c r="I624" s="125"/>
      <c r="J624" s="128" t="s">
        <v>132</v>
      </c>
      <c r="K624" s="129">
        <v>3</v>
      </c>
      <c r="L624" s="130">
        <f t="shared" si="47"/>
        <v>3</v>
      </c>
      <c r="M624" s="264" t="s">
        <v>149</v>
      </c>
      <c r="N624" s="135">
        <f t="shared" si="48"/>
        <v>14</v>
      </c>
      <c r="O624" s="138">
        <f t="shared" si="49"/>
        <v>42</v>
      </c>
      <c r="P624" s="265" t="s">
        <v>614</v>
      </c>
      <c r="Q624" s="142"/>
      <c r="R624" s="258"/>
      <c r="U624" s="116"/>
      <c r="V624" s="118">
        <v>1107</v>
      </c>
      <c r="W624" s="250"/>
    </row>
    <row r="625" spans="1:23" ht="15" customHeight="1">
      <c r="A625" s="119" t="s">
        <v>50</v>
      </c>
      <c r="B625" s="120" t="s">
        <v>1403</v>
      </c>
      <c r="C625" s="144">
        <v>1000</v>
      </c>
      <c r="D625" s="144">
        <v>90</v>
      </c>
      <c r="E625" s="121">
        <v>76</v>
      </c>
      <c r="F625" s="122" t="s">
        <v>1729</v>
      </c>
      <c r="G625" s="123" t="s">
        <v>1730</v>
      </c>
      <c r="H625" s="124" t="s">
        <v>337</v>
      </c>
      <c r="I625" s="125"/>
      <c r="J625" s="128" t="s">
        <v>132</v>
      </c>
      <c r="K625" s="129">
        <v>3</v>
      </c>
      <c r="L625" s="130">
        <f t="shared" si="47"/>
        <v>3</v>
      </c>
      <c r="M625" s="264" t="s">
        <v>149</v>
      </c>
      <c r="N625" s="135">
        <f t="shared" si="48"/>
        <v>14</v>
      </c>
      <c r="O625" s="138">
        <f t="shared" si="49"/>
        <v>42</v>
      </c>
      <c r="P625" s="265" t="s">
        <v>614</v>
      </c>
      <c r="Q625" s="142"/>
      <c r="R625" s="258"/>
      <c r="U625" s="116"/>
      <c r="V625" s="118">
        <v>1165</v>
      </c>
      <c r="W625" s="250"/>
    </row>
    <row r="626" spans="1:23" ht="15" customHeight="1">
      <c r="A626" s="119" t="s">
        <v>50</v>
      </c>
      <c r="B626" s="120" t="s">
        <v>1403</v>
      </c>
      <c r="C626" s="144">
        <v>1000</v>
      </c>
      <c r="D626" s="144">
        <v>90</v>
      </c>
      <c r="E626" s="121">
        <v>83</v>
      </c>
      <c r="F626" s="122" t="s">
        <v>1731</v>
      </c>
      <c r="G626" s="123" t="s">
        <v>1732</v>
      </c>
      <c r="H626" s="124" t="s">
        <v>337</v>
      </c>
      <c r="I626" s="125"/>
      <c r="J626" s="128" t="s">
        <v>132</v>
      </c>
      <c r="K626" s="129">
        <v>3</v>
      </c>
      <c r="L626" s="130">
        <f t="shared" si="47"/>
        <v>3</v>
      </c>
      <c r="M626" s="264" t="s">
        <v>149</v>
      </c>
      <c r="N626" s="135">
        <f t="shared" si="48"/>
        <v>14</v>
      </c>
      <c r="O626" s="138">
        <f t="shared" si="49"/>
        <v>42</v>
      </c>
      <c r="P626" s="265" t="s">
        <v>614</v>
      </c>
      <c r="Q626" s="142"/>
      <c r="R626" s="258"/>
      <c r="U626" s="116"/>
      <c r="V626" s="118">
        <v>1224.5</v>
      </c>
      <c r="W626" s="250"/>
    </row>
    <row r="627" spans="1:23" ht="15" customHeight="1">
      <c r="A627" s="119" t="s">
        <v>50</v>
      </c>
      <c r="B627" s="120" t="s">
        <v>1403</v>
      </c>
      <c r="C627" s="144">
        <v>1000</v>
      </c>
      <c r="D627" s="144">
        <v>90</v>
      </c>
      <c r="E627" s="121">
        <v>89</v>
      </c>
      <c r="F627" s="122" t="s">
        <v>1733</v>
      </c>
      <c r="G627" s="123" t="s">
        <v>1734</v>
      </c>
      <c r="H627" s="124" t="s">
        <v>337</v>
      </c>
      <c r="I627" s="125"/>
      <c r="J627" s="128" t="s">
        <v>132</v>
      </c>
      <c r="K627" s="129">
        <v>3</v>
      </c>
      <c r="L627" s="130">
        <f t="shared" si="47"/>
        <v>3</v>
      </c>
      <c r="M627" s="145" t="s">
        <v>149</v>
      </c>
      <c r="N627" s="135">
        <f t="shared" si="48"/>
        <v>14</v>
      </c>
      <c r="O627" s="138">
        <f t="shared" si="49"/>
        <v>42</v>
      </c>
      <c r="P627" s="141">
        <f t="shared" si="45"/>
        <v>1297.5</v>
      </c>
      <c r="Q627" s="142">
        <f t="shared" si="46"/>
        <v>1557</v>
      </c>
      <c r="R627" s="258"/>
      <c r="U627" s="116"/>
      <c r="V627" s="118">
        <v>1297.5</v>
      </c>
      <c r="W627" s="250"/>
    </row>
    <row r="628" spans="1:23" ht="15" customHeight="1">
      <c r="A628" s="119" t="s">
        <v>50</v>
      </c>
      <c r="B628" s="120" t="s">
        <v>1403</v>
      </c>
      <c r="C628" s="144">
        <v>1000</v>
      </c>
      <c r="D628" s="144">
        <v>90</v>
      </c>
      <c r="E628" s="121">
        <v>102</v>
      </c>
      <c r="F628" s="122" t="s">
        <v>1735</v>
      </c>
      <c r="G628" s="123" t="s">
        <v>1736</v>
      </c>
      <c r="H628" s="124" t="s">
        <v>337</v>
      </c>
      <c r="I628" s="125"/>
      <c r="J628" s="128" t="s">
        <v>132</v>
      </c>
      <c r="K628" s="129">
        <v>3</v>
      </c>
      <c r="L628" s="130">
        <f t="shared" si="47"/>
        <v>3</v>
      </c>
      <c r="M628" s="264" t="s">
        <v>149</v>
      </c>
      <c r="N628" s="135">
        <f t="shared" si="48"/>
        <v>14</v>
      </c>
      <c r="O628" s="138">
        <f t="shared" si="49"/>
        <v>42</v>
      </c>
      <c r="P628" s="265" t="s">
        <v>614</v>
      </c>
      <c r="Q628" s="142"/>
      <c r="R628" s="258"/>
      <c r="U628" s="116"/>
      <c r="V628" s="118">
        <v>1326</v>
      </c>
      <c r="W628" s="250"/>
    </row>
    <row r="629" spans="1:23" ht="15" customHeight="1">
      <c r="A629" s="119" t="s">
        <v>50</v>
      </c>
      <c r="B629" s="120" t="s">
        <v>1403</v>
      </c>
      <c r="C629" s="144">
        <v>1000</v>
      </c>
      <c r="D629" s="144">
        <v>90</v>
      </c>
      <c r="E629" s="121">
        <v>108</v>
      </c>
      <c r="F629" s="122" t="s">
        <v>1737</v>
      </c>
      <c r="G629" s="123" t="s">
        <v>1738</v>
      </c>
      <c r="H629" s="124" t="s">
        <v>337</v>
      </c>
      <c r="I629" s="125"/>
      <c r="J629" s="128" t="s">
        <v>132</v>
      </c>
      <c r="K629" s="129">
        <v>3</v>
      </c>
      <c r="L629" s="130">
        <f t="shared" si="47"/>
        <v>3</v>
      </c>
      <c r="M629" s="264" t="s">
        <v>149</v>
      </c>
      <c r="N629" s="135">
        <f t="shared" si="48"/>
        <v>14</v>
      </c>
      <c r="O629" s="138">
        <f t="shared" si="49"/>
        <v>42</v>
      </c>
      <c r="P629" s="265" t="s">
        <v>614</v>
      </c>
      <c r="Q629" s="142"/>
      <c r="R629" s="258"/>
      <c r="U629" s="116"/>
      <c r="V629" s="118">
        <v>1351.5</v>
      </c>
      <c r="W629" s="250"/>
    </row>
    <row r="630" spans="1:23" ht="15" customHeight="1">
      <c r="A630" s="119" t="s">
        <v>50</v>
      </c>
      <c r="B630" s="120" t="s">
        <v>1403</v>
      </c>
      <c r="C630" s="144">
        <v>1000</v>
      </c>
      <c r="D630" s="144">
        <v>90</v>
      </c>
      <c r="E630" s="121">
        <v>114</v>
      </c>
      <c r="F630" s="122" t="s">
        <v>1739</v>
      </c>
      <c r="G630" s="123" t="s">
        <v>1740</v>
      </c>
      <c r="H630" s="124" t="s">
        <v>337</v>
      </c>
      <c r="I630" s="125"/>
      <c r="J630" s="128" t="s">
        <v>132</v>
      </c>
      <c r="K630" s="129">
        <v>3</v>
      </c>
      <c r="L630" s="130">
        <f t="shared" si="47"/>
        <v>3</v>
      </c>
      <c r="M630" s="264" t="s">
        <v>149</v>
      </c>
      <c r="N630" s="135">
        <f t="shared" si="48"/>
        <v>14</v>
      </c>
      <c r="O630" s="138">
        <f t="shared" si="49"/>
        <v>42</v>
      </c>
      <c r="P630" s="265" t="s">
        <v>614</v>
      </c>
      <c r="Q630" s="142"/>
      <c r="R630" s="258"/>
      <c r="U630" s="116"/>
      <c r="V630" s="118">
        <v>1411.5</v>
      </c>
      <c r="W630" s="250"/>
    </row>
    <row r="631" spans="1:23" ht="15" customHeight="1">
      <c r="A631" s="119" t="s">
        <v>50</v>
      </c>
      <c r="B631" s="120" t="s">
        <v>1403</v>
      </c>
      <c r="C631" s="144">
        <v>1000</v>
      </c>
      <c r="D631" s="144">
        <v>90</v>
      </c>
      <c r="E631" s="121">
        <v>133</v>
      </c>
      <c r="F631" s="122" t="s">
        <v>1741</v>
      </c>
      <c r="G631" s="123" t="s">
        <v>1742</v>
      </c>
      <c r="H631" s="124" t="s">
        <v>337</v>
      </c>
      <c r="I631" s="125"/>
      <c r="J631" s="128" t="s">
        <v>132</v>
      </c>
      <c r="K631" s="129">
        <v>2</v>
      </c>
      <c r="L631" s="130">
        <f t="shared" si="47"/>
        <v>2</v>
      </c>
      <c r="M631" s="145" t="s">
        <v>149</v>
      </c>
      <c r="N631" s="135">
        <f t="shared" si="48"/>
        <v>20</v>
      </c>
      <c r="O631" s="138">
        <f t="shared" si="49"/>
        <v>40</v>
      </c>
      <c r="P631" s="141">
        <f t="shared" si="45"/>
        <v>1481.5</v>
      </c>
      <c r="Q631" s="142">
        <f t="shared" si="46"/>
        <v>1777.8</v>
      </c>
      <c r="R631" s="258"/>
      <c r="U631" s="116"/>
      <c r="V631" s="118">
        <v>1481.5</v>
      </c>
      <c r="W631" s="250"/>
    </row>
    <row r="632" spans="1:23" ht="15" customHeight="1">
      <c r="A632" s="119" t="s">
        <v>50</v>
      </c>
      <c r="B632" s="120" t="s">
        <v>1403</v>
      </c>
      <c r="C632" s="144">
        <v>1000</v>
      </c>
      <c r="D632" s="144">
        <v>90</v>
      </c>
      <c r="E632" s="121">
        <v>140</v>
      </c>
      <c r="F632" s="122" t="s">
        <v>1743</v>
      </c>
      <c r="G632" s="123" t="s">
        <v>1744</v>
      </c>
      <c r="H632" s="124" t="s">
        <v>337</v>
      </c>
      <c r="I632" s="125"/>
      <c r="J632" s="128" t="s">
        <v>132</v>
      </c>
      <c r="K632" s="129">
        <v>2</v>
      </c>
      <c r="L632" s="130">
        <f t="shared" si="47"/>
        <v>2</v>
      </c>
      <c r="M632" s="264" t="s">
        <v>149</v>
      </c>
      <c r="N632" s="135">
        <f t="shared" si="48"/>
        <v>20</v>
      </c>
      <c r="O632" s="138">
        <f t="shared" si="49"/>
        <v>40</v>
      </c>
      <c r="P632" s="265" t="s">
        <v>614</v>
      </c>
      <c r="Q632" s="142"/>
      <c r="R632" s="258"/>
      <c r="U632" s="116"/>
      <c r="V632" s="118">
        <v>1542</v>
      </c>
      <c r="W632" s="250"/>
    </row>
    <row r="633" spans="1:23" ht="15" customHeight="1">
      <c r="A633" s="119" t="s">
        <v>50</v>
      </c>
      <c r="B633" s="120" t="s">
        <v>1403</v>
      </c>
      <c r="C633" s="144">
        <v>1000</v>
      </c>
      <c r="D633" s="144">
        <v>90</v>
      </c>
      <c r="E633" s="121">
        <v>159</v>
      </c>
      <c r="F633" s="122" t="s">
        <v>1745</v>
      </c>
      <c r="G633" s="123" t="s">
        <v>1746</v>
      </c>
      <c r="H633" s="124" t="s">
        <v>337</v>
      </c>
      <c r="I633" s="125"/>
      <c r="J633" s="128" t="s">
        <v>132</v>
      </c>
      <c r="K633" s="129">
        <v>2</v>
      </c>
      <c r="L633" s="130">
        <f t="shared" si="47"/>
        <v>2</v>
      </c>
      <c r="M633" s="145" t="s">
        <v>149</v>
      </c>
      <c r="N633" s="135">
        <f t="shared" si="48"/>
        <v>20</v>
      </c>
      <c r="O633" s="138">
        <f t="shared" si="49"/>
        <v>40</v>
      </c>
      <c r="P633" s="141">
        <f t="shared" si="45"/>
        <v>1598.5</v>
      </c>
      <c r="Q633" s="142">
        <f t="shared" si="46"/>
        <v>1918.2</v>
      </c>
      <c r="R633" s="258"/>
      <c r="U633" s="116"/>
      <c r="V633" s="118">
        <v>1598.5</v>
      </c>
      <c r="W633" s="250"/>
    </row>
    <row r="634" spans="1:23" ht="15" customHeight="1">
      <c r="A634" s="119" t="s">
        <v>50</v>
      </c>
      <c r="B634" s="120" t="s">
        <v>1403</v>
      </c>
      <c r="C634" s="144">
        <v>1000</v>
      </c>
      <c r="D634" s="144">
        <v>90</v>
      </c>
      <c r="E634" s="121">
        <v>169</v>
      </c>
      <c r="F634" s="122">
        <v>313170</v>
      </c>
      <c r="G634" s="123" t="s">
        <v>1747</v>
      </c>
      <c r="H634" s="124" t="s">
        <v>337</v>
      </c>
      <c r="I634" s="125"/>
      <c r="J634" s="128" t="s">
        <v>132</v>
      </c>
      <c r="K634" s="129">
        <v>2</v>
      </c>
      <c r="L634" s="130">
        <f t="shared" si="47"/>
        <v>2</v>
      </c>
      <c r="M634" s="264" t="s">
        <v>149</v>
      </c>
      <c r="N634" s="135">
        <f t="shared" si="48"/>
        <v>20</v>
      </c>
      <c r="O634" s="138">
        <f t="shared" si="49"/>
        <v>40</v>
      </c>
      <c r="P634" s="265" t="s">
        <v>614</v>
      </c>
      <c r="Q634" s="142"/>
      <c r="R634" s="258"/>
      <c r="U634" s="116"/>
      <c r="V634" s="118">
        <v>1652</v>
      </c>
      <c r="W634" s="250"/>
    </row>
    <row r="635" spans="1:23" ht="15" customHeight="1">
      <c r="A635" s="119" t="s">
        <v>50</v>
      </c>
      <c r="B635" s="120" t="s">
        <v>1403</v>
      </c>
      <c r="C635" s="144">
        <v>1000</v>
      </c>
      <c r="D635" s="144">
        <v>90</v>
      </c>
      <c r="E635" s="121">
        <v>194</v>
      </c>
      <c r="F635" s="122" t="s">
        <v>1748</v>
      </c>
      <c r="G635" s="123" t="s">
        <v>1749</v>
      </c>
      <c r="H635" s="124" t="s">
        <v>337</v>
      </c>
      <c r="I635" s="125"/>
      <c r="J635" s="128" t="s">
        <v>132</v>
      </c>
      <c r="K635" s="129">
        <v>2</v>
      </c>
      <c r="L635" s="130">
        <f t="shared" si="47"/>
        <v>2</v>
      </c>
      <c r="M635" s="264" t="s">
        <v>149</v>
      </c>
      <c r="N635" s="135">
        <f t="shared" si="48"/>
        <v>20</v>
      </c>
      <c r="O635" s="138">
        <f t="shared" si="49"/>
        <v>40</v>
      </c>
      <c r="P635" s="265" t="s">
        <v>614</v>
      </c>
      <c r="Q635" s="142"/>
      <c r="R635" s="258"/>
      <c r="U635" s="116"/>
      <c r="V635" s="118">
        <v>1718.5</v>
      </c>
      <c r="W635" s="250"/>
    </row>
    <row r="636" spans="1:23" ht="15" customHeight="1">
      <c r="A636" s="119" t="s">
        <v>50</v>
      </c>
      <c r="B636" s="120" t="s">
        <v>1403</v>
      </c>
      <c r="C636" s="144">
        <v>1000</v>
      </c>
      <c r="D636" s="144">
        <v>90</v>
      </c>
      <c r="E636" s="121">
        <v>205</v>
      </c>
      <c r="F636" s="122" t="s">
        <v>1750</v>
      </c>
      <c r="G636" s="123" t="s">
        <v>1751</v>
      </c>
      <c r="H636" s="124" t="s">
        <v>337</v>
      </c>
      <c r="I636" s="125"/>
      <c r="J636" s="128" t="s">
        <v>132</v>
      </c>
      <c r="K636" s="129">
        <v>2</v>
      </c>
      <c r="L636" s="130">
        <f t="shared" si="47"/>
        <v>2</v>
      </c>
      <c r="M636" s="264" t="s">
        <v>149</v>
      </c>
      <c r="N636" s="135">
        <f t="shared" si="48"/>
        <v>20</v>
      </c>
      <c r="O636" s="138">
        <f t="shared" si="49"/>
        <v>40</v>
      </c>
      <c r="P636" s="265" t="s">
        <v>614</v>
      </c>
      <c r="Q636" s="142"/>
      <c r="R636" s="258"/>
      <c r="U636" s="116"/>
      <c r="V636" s="118">
        <v>1785.5</v>
      </c>
      <c r="W636" s="250"/>
    </row>
    <row r="637" spans="1:23" ht="15" customHeight="1">
      <c r="A637" s="119" t="s">
        <v>50</v>
      </c>
      <c r="B637" s="120" t="s">
        <v>1403</v>
      </c>
      <c r="C637" s="144">
        <v>1000</v>
      </c>
      <c r="D637" s="144">
        <v>90</v>
      </c>
      <c r="E637" s="121">
        <v>219</v>
      </c>
      <c r="F637" s="122" t="s">
        <v>1752</v>
      </c>
      <c r="G637" s="123" t="s">
        <v>1753</v>
      </c>
      <c r="H637" s="124" t="s">
        <v>337</v>
      </c>
      <c r="I637" s="125"/>
      <c r="J637" s="128" t="s">
        <v>132</v>
      </c>
      <c r="K637" s="129">
        <v>2</v>
      </c>
      <c r="L637" s="130">
        <f t="shared" si="47"/>
        <v>2</v>
      </c>
      <c r="M637" s="264" t="s">
        <v>149</v>
      </c>
      <c r="N637" s="135">
        <f t="shared" si="48"/>
        <v>20</v>
      </c>
      <c r="O637" s="138">
        <f t="shared" si="49"/>
        <v>40</v>
      </c>
      <c r="P637" s="265" t="s">
        <v>614</v>
      </c>
      <c r="Q637" s="142"/>
      <c r="R637" s="258"/>
      <c r="U637" s="116"/>
      <c r="V637" s="118">
        <v>1880</v>
      </c>
      <c r="W637" s="250"/>
    </row>
    <row r="638" spans="1:23" ht="15" customHeight="1">
      <c r="A638" s="119" t="s">
        <v>50</v>
      </c>
      <c r="B638" s="120" t="s">
        <v>1403</v>
      </c>
      <c r="C638" s="144">
        <v>1000</v>
      </c>
      <c r="D638" s="144">
        <v>90</v>
      </c>
      <c r="E638" s="121">
        <v>245</v>
      </c>
      <c r="F638" s="122" t="s">
        <v>1754</v>
      </c>
      <c r="G638" s="123" t="s">
        <v>1755</v>
      </c>
      <c r="H638" s="124" t="s">
        <v>337</v>
      </c>
      <c r="I638" s="125"/>
      <c r="J638" s="128" t="s">
        <v>132</v>
      </c>
      <c r="K638" s="129">
        <v>2</v>
      </c>
      <c r="L638" s="130">
        <f t="shared" si="47"/>
        <v>2</v>
      </c>
      <c r="M638" s="264" t="s">
        <v>149</v>
      </c>
      <c r="N638" s="135">
        <f t="shared" si="48"/>
        <v>20</v>
      </c>
      <c r="O638" s="138">
        <f t="shared" si="49"/>
        <v>40</v>
      </c>
      <c r="P638" s="265" t="s">
        <v>614</v>
      </c>
      <c r="Q638" s="142"/>
      <c r="R638" s="258"/>
      <c r="U638" s="116"/>
      <c r="V638" s="118">
        <v>1988</v>
      </c>
      <c r="W638" s="250"/>
    </row>
    <row r="639" spans="1:23" ht="15" customHeight="1">
      <c r="A639" s="119" t="s">
        <v>50</v>
      </c>
      <c r="B639" s="120" t="s">
        <v>1403</v>
      </c>
      <c r="C639" s="144">
        <v>1000</v>
      </c>
      <c r="D639" s="121">
        <v>100</v>
      </c>
      <c r="E639" s="121">
        <v>42</v>
      </c>
      <c r="F639" s="122" t="s">
        <v>1756</v>
      </c>
      <c r="G639" s="123" t="s">
        <v>1757</v>
      </c>
      <c r="H639" s="124" t="s">
        <v>337</v>
      </c>
      <c r="I639" s="125"/>
      <c r="J639" s="128" t="s">
        <v>132</v>
      </c>
      <c r="K639" s="129">
        <v>3</v>
      </c>
      <c r="L639" s="130">
        <f t="shared" si="47"/>
        <v>3</v>
      </c>
      <c r="M639" s="145" t="s">
        <v>149</v>
      </c>
      <c r="N639" s="135">
        <f t="shared" si="48"/>
        <v>14</v>
      </c>
      <c r="O639" s="138">
        <f t="shared" si="49"/>
        <v>42</v>
      </c>
      <c r="P639" s="141">
        <f t="shared" si="45"/>
        <v>1086</v>
      </c>
      <c r="Q639" s="142">
        <f t="shared" si="46"/>
        <v>1303.2</v>
      </c>
      <c r="R639" s="258"/>
      <c r="U639" s="116"/>
      <c r="V639" s="118">
        <v>1086</v>
      </c>
      <c r="W639" s="250"/>
    </row>
    <row r="640" spans="1:23" ht="15" customHeight="1">
      <c r="A640" s="119" t="s">
        <v>50</v>
      </c>
      <c r="B640" s="120" t="s">
        <v>1403</v>
      </c>
      <c r="C640" s="144">
        <v>1000</v>
      </c>
      <c r="D640" s="144">
        <v>100</v>
      </c>
      <c r="E640" s="121">
        <v>45</v>
      </c>
      <c r="F640" s="122" t="s">
        <v>1758</v>
      </c>
      <c r="G640" s="123" t="s">
        <v>1759</v>
      </c>
      <c r="H640" s="124" t="s">
        <v>337</v>
      </c>
      <c r="I640" s="125"/>
      <c r="J640" s="128" t="s">
        <v>132</v>
      </c>
      <c r="K640" s="129">
        <v>3</v>
      </c>
      <c r="L640" s="130">
        <f t="shared" si="47"/>
        <v>3</v>
      </c>
      <c r="M640" s="145" t="s">
        <v>149</v>
      </c>
      <c r="N640" s="135">
        <f t="shared" si="48"/>
        <v>14</v>
      </c>
      <c r="O640" s="138">
        <f t="shared" si="49"/>
        <v>42</v>
      </c>
      <c r="P640" s="141">
        <f t="shared" si="45"/>
        <v>1109</v>
      </c>
      <c r="Q640" s="142">
        <f t="shared" si="46"/>
        <v>1330.8</v>
      </c>
      <c r="R640" s="258"/>
      <c r="U640" s="116"/>
      <c r="V640" s="118">
        <v>1109</v>
      </c>
      <c r="W640" s="250"/>
    </row>
    <row r="641" spans="1:23" ht="15" customHeight="1">
      <c r="A641" s="119" t="s">
        <v>50</v>
      </c>
      <c r="B641" s="120" t="s">
        <v>1403</v>
      </c>
      <c r="C641" s="144">
        <v>1000</v>
      </c>
      <c r="D641" s="144">
        <v>100</v>
      </c>
      <c r="E641" s="121">
        <v>48</v>
      </c>
      <c r="F641" s="266" t="s">
        <v>388</v>
      </c>
      <c r="G641" s="123" t="s">
        <v>1760</v>
      </c>
      <c r="H641" s="124" t="s">
        <v>337</v>
      </c>
      <c r="I641" s="125"/>
      <c r="J641" s="128" t="s">
        <v>132</v>
      </c>
      <c r="K641" s="129">
        <v>3</v>
      </c>
      <c r="L641" s="130">
        <f t="shared" si="47"/>
        <v>3</v>
      </c>
      <c r="M641" s="264" t="s">
        <v>149</v>
      </c>
      <c r="N641" s="135">
        <f t="shared" si="48"/>
        <v>14</v>
      </c>
      <c r="O641" s="138">
        <f t="shared" si="49"/>
        <v>42</v>
      </c>
      <c r="P641" s="265" t="s">
        <v>614</v>
      </c>
      <c r="Q641" s="142"/>
      <c r="R641" s="258"/>
      <c r="U641" s="116"/>
      <c r="V641" s="118">
        <v>1131.5</v>
      </c>
      <c r="W641" s="250"/>
    </row>
    <row r="642" spans="1:23" ht="15" customHeight="1">
      <c r="A642" s="119" t="s">
        <v>50</v>
      </c>
      <c r="B642" s="120" t="s">
        <v>1403</v>
      </c>
      <c r="C642" s="144">
        <v>1000</v>
      </c>
      <c r="D642" s="144">
        <v>100</v>
      </c>
      <c r="E642" s="121">
        <v>57</v>
      </c>
      <c r="F642" s="122" t="s">
        <v>1761</v>
      </c>
      <c r="G642" s="123" t="s">
        <v>1762</v>
      </c>
      <c r="H642" s="124" t="s">
        <v>337</v>
      </c>
      <c r="I642" s="125"/>
      <c r="J642" s="128" t="s">
        <v>132</v>
      </c>
      <c r="K642" s="129">
        <v>3</v>
      </c>
      <c r="L642" s="130">
        <f t="shared" si="47"/>
        <v>3</v>
      </c>
      <c r="M642" s="145" t="s">
        <v>149</v>
      </c>
      <c r="N642" s="135">
        <f t="shared" si="48"/>
        <v>14</v>
      </c>
      <c r="O642" s="138">
        <f t="shared" si="49"/>
        <v>42</v>
      </c>
      <c r="P642" s="141">
        <f t="shared" si="45"/>
        <v>1221</v>
      </c>
      <c r="Q642" s="142">
        <f t="shared" si="46"/>
        <v>1465.2</v>
      </c>
      <c r="R642" s="258"/>
      <c r="U642" s="116"/>
      <c r="V642" s="118">
        <v>1221</v>
      </c>
      <c r="W642" s="250"/>
    </row>
    <row r="643" spans="1:23" ht="15" customHeight="1">
      <c r="A643" s="119" t="s">
        <v>50</v>
      </c>
      <c r="B643" s="120" t="s">
        <v>1403</v>
      </c>
      <c r="C643" s="144">
        <v>1000</v>
      </c>
      <c r="D643" s="144">
        <v>100</v>
      </c>
      <c r="E643" s="121">
        <v>60</v>
      </c>
      <c r="F643" s="122" t="s">
        <v>1763</v>
      </c>
      <c r="G643" s="123" t="s">
        <v>1764</v>
      </c>
      <c r="H643" s="124" t="s">
        <v>337</v>
      </c>
      <c r="I643" s="125"/>
      <c r="J643" s="128" t="s">
        <v>132</v>
      </c>
      <c r="K643" s="129">
        <v>3</v>
      </c>
      <c r="L643" s="130">
        <f t="shared" si="47"/>
        <v>3</v>
      </c>
      <c r="M643" s="145" t="s">
        <v>149</v>
      </c>
      <c r="N643" s="135">
        <f t="shared" si="48"/>
        <v>14</v>
      </c>
      <c r="O643" s="138">
        <f t="shared" si="49"/>
        <v>42</v>
      </c>
      <c r="P643" s="141">
        <f t="shared" si="45"/>
        <v>1289</v>
      </c>
      <c r="Q643" s="142">
        <f t="shared" si="46"/>
        <v>1546.8</v>
      </c>
      <c r="R643" s="258"/>
      <c r="U643" s="116"/>
      <c r="V643" s="118">
        <v>1289</v>
      </c>
      <c r="W643" s="250"/>
    </row>
    <row r="644" spans="1:23" ht="15" customHeight="1">
      <c r="A644" s="119" t="s">
        <v>50</v>
      </c>
      <c r="B644" s="120" t="s">
        <v>1403</v>
      </c>
      <c r="C644" s="144">
        <v>1000</v>
      </c>
      <c r="D644" s="144">
        <v>100</v>
      </c>
      <c r="E644" s="121">
        <v>70</v>
      </c>
      <c r="F644" s="122" t="s">
        <v>1765</v>
      </c>
      <c r="G644" s="123" t="s">
        <v>1766</v>
      </c>
      <c r="H644" s="124" t="s">
        <v>337</v>
      </c>
      <c r="I644" s="125"/>
      <c r="J644" s="128" t="s">
        <v>132</v>
      </c>
      <c r="K644" s="129">
        <v>3</v>
      </c>
      <c r="L644" s="130">
        <f t="shared" si="47"/>
        <v>3</v>
      </c>
      <c r="M644" s="264" t="s">
        <v>149</v>
      </c>
      <c r="N644" s="135">
        <f t="shared" si="48"/>
        <v>14</v>
      </c>
      <c r="O644" s="138">
        <f t="shared" si="49"/>
        <v>42</v>
      </c>
      <c r="P644" s="265" t="s">
        <v>614</v>
      </c>
      <c r="Q644" s="142"/>
      <c r="R644" s="258"/>
      <c r="U644" s="116"/>
      <c r="V644" s="118">
        <v>1347.5</v>
      </c>
      <c r="W644" s="250"/>
    </row>
    <row r="645" spans="1:23" ht="15" customHeight="1">
      <c r="A645" s="119" t="s">
        <v>50</v>
      </c>
      <c r="B645" s="120" t="s">
        <v>1403</v>
      </c>
      <c r="C645" s="144">
        <v>1000</v>
      </c>
      <c r="D645" s="144">
        <v>100</v>
      </c>
      <c r="E645" s="121">
        <v>76</v>
      </c>
      <c r="F645" s="122" t="s">
        <v>1767</v>
      </c>
      <c r="G645" s="123" t="s">
        <v>1768</v>
      </c>
      <c r="H645" s="124" t="s">
        <v>337</v>
      </c>
      <c r="I645" s="125"/>
      <c r="J645" s="128" t="s">
        <v>132</v>
      </c>
      <c r="K645" s="129">
        <v>3</v>
      </c>
      <c r="L645" s="130">
        <f t="shared" si="47"/>
        <v>3</v>
      </c>
      <c r="M645" s="145" t="s">
        <v>149</v>
      </c>
      <c r="N645" s="135">
        <f t="shared" si="48"/>
        <v>14</v>
      </c>
      <c r="O645" s="138">
        <f t="shared" si="49"/>
        <v>42</v>
      </c>
      <c r="P645" s="141">
        <f t="shared" si="45"/>
        <v>1384</v>
      </c>
      <c r="Q645" s="142">
        <f t="shared" si="46"/>
        <v>1660.8</v>
      </c>
      <c r="R645" s="258"/>
      <c r="U645" s="116"/>
      <c r="V645" s="118">
        <v>1384</v>
      </c>
      <c r="W645" s="250"/>
    </row>
    <row r="646" spans="1:23" ht="15" customHeight="1">
      <c r="A646" s="119" t="s">
        <v>50</v>
      </c>
      <c r="B646" s="120" t="s">
        <v>1403</v>
      </c>
      <c r="C646" s="144">
        <v>1000</v>
      </c>
      <c r="D646" s="144">
        <v>100</v>
      </c>
      <c r="E646" s="121">
        <v>83</v>
      </c>
      <c r="F646" s="122" t="s">
        <v>1769</v>
      </c>
      <c r="G646" s="123" t="s">
        <v>1770</v>
      </c>
      <c r="H646" s="124" t="s">
        <v>337</v>
      </c>
      <c r="I646" s="125"/>
      <c r="J646" s="128" t="s">
        <v>132</v>
      </c>
      <c r="K646" s="129">
        <v>3</v>
      </c>
      <c r="L646" s="130">
        <f t="shared" si="47"/>
        <v>3</v>
      </c>
      <c r="M646" s="264" t="s">
        <v>149</v>
      </c>
      <c r="N646" s="135">
        <f t="shared" si="48"/>
        <v>14</v>
      </c>
      <c r="O646" s="138">
        <f t="shared" si="49"/>
        <v>42</v>
      </c>
      <c r="P646" s="265" t="s">
        <v>614</v>
      </c>
      <c r="Q646" s="142"/>
      <c r="R646" s="258"/>
      <c r="U646" s="116"/>
      <c r="V646" s="118">
        <v>1407</v>
      </c>
      <c r="W646" s="250"/>
    </row>
    <row r="647" spans="1:23" ht="15" customHeight="1">
      <c r="A647" s="119" t="s">
        <v>50</v>
      </c>
      <c r="B647" s="120" t="s">
        <v>1403</v>
      </c>
      <c r="C647" s="144">
        <v>1000</v>
      </c>
      <c r="D647" s="144">
        <v>100</v>
      </c>
      <c r="E647" s="121">
        <v>89</v>
      </c>
      <c r="F647" s="122" t="s">
        <v>1771</v>
      </c>
      <c r="G647" s="123" t="s">
        <v>1772</v>
      </c>
      <c r="H647" s="124" t="s">
        <v>337</v>
      </c>
      <c r="I647" s="125"/>
      <c r="J647" s="128" t="s">
        <v>132</v>
      </c>
      <c r="K647" s="129">
        <v>3</v>
      </c>
      <c r="L647" s="130">
        <f t="shared" si="47"/>
        <v>3</v>
      </c>
      <c r="M647" s="145" t="s">
        <v>149</v>
      </c>
      <c r="N647" s="135">
        <f t="shared" si="48"/>
        <v>14</v>
      </c>
      <c r="O647" s="138">
        <f t="shared" si="49"/>
        <v>42</v>
      </c>
      <c r="P647" s="141">
        <f t="shared" ref="P647:P657" si="50">ROUND(V647*(1-$Q$12),2)</f>
        <v>1430.5</v>
      </c>
      <c r="Q647" s="142">
        <f t="shared" ref="Q647:Q657" si="51">ROUND(P647*1.2,2)</f>
        <v>1716.6</v>
      </c>
      <c r="R647" s="258"/>
      <c r="U647" s="116"/>
      <c r="V647" s="118">
        <v>1430.5</v>
      </c>
      <c r="W647" s="250"/>
    </row>
    <row r="648" spans="1:23" ht="15" customHeight="1">
      <c r="A648" s="119" t="s">
        <v>50</v>
      </c>
      <c r="B648" s="120" t="s">
        <v>1403</v>
      </c>
      <c r="C648" s="144">
        <v>1000</v>
      </c>
      <c r="D648" s="144">
        <v>100</v>
      </c>
      <c r="E648" s="121">
        <v>102</v>
      </c>
      <c r="F648" s="122" t="s">
        <v>1773</v>
      </c>
      <c r="G648" s="123" t="s">
        <v>1774</v>
      </c>
      <c r="H648" s="124" t="s">
        <v>337</v>
      </c>
      <c r="I648" s="125"/>
      <c r="J648" s="128" t="s">
        <v>132</v>
      </c>
      <c r="K648" s="129">
        <v>3</v>
      </c>
      <c r="L648" s="130">
        <f t="shared" si="47"/>
        <v>3</v>
      </c>
      <c r="M648" s="264" t="s">
        <v>149</v>
      </c>
      <c r="N648" s="135">
        <f t="shared" si="48"/>
        <v>14</v>
      </c>
      <c r="O648" s="138">
        <f t="shared" si="49"/>
        <v>42</v>
      </c>
      <c r="P648" s="265" t="s">
        <v>614</v>
      </c>
      <c r="Q648" s="142"/>
      <c r="R648" s="258"/>
      <c r="U648" s="116"/>
      <c r="V648" s="118">
        <v>1444.5</v>
      </c>
      <c r="W648" s="250"/>
    </row>
    <row r="649" spans="1:23" ht="15" customHeight="1">
      <c r="A649" s="119" t="s">
        <v>50</v>
      </c>
      <c r="B649" s="120" t="s">
        <v>1403</v>
      </c>
      <c r="C649" s="144">
        <v>1000</v>
      </c>
      <c r="D649" s="144">
        <v>100</v>
      </c>
      <c r="E649" s="121">
        <v>108</v>
      </c>
      <c r="F649" s="122" t="s">
        <v>1775</v>
      </c>
      <c r="G649" s="123" t="s">
        <v>1776</v>
      </c>
      <c r="H649" s="124" t="s">
        <v>337</v>
      </c>
      <c r="I649" s="125"/>
      <c r="J649" s="128" t="s">
        <v>132</v>
      </c>
      <c r="K649" s="129">
        <v>2</v>
      </c>
      <c r="L649" s="130">
        <f t="shared" si="47"/>
        <v>2</v>
      </c>
      <c r="M649" s="145" t="s">
        <v>149</v>
      </c>
      <c r="N649" s="135">
        <f t="shared" si="48"/>
        <v>20</v>
      </c>
      <c r="O649" s="138">
        <f t="shared" si="49"/>
        <v>40</v>
      </c>
      <c r="P649" s="141">
        <f t="shared" si="50"/>
        <v>1463.5</v>
      </c>
      <c r="Q649" s="142">
        <f t="shared" si="51"/>
        <v>1756.2</v>
      </c>
      <c r="R649" s="258"/>
      <c r="U649" s="116"/>
      <c r="V649" s="118">
        <v>1463.5</v>
      </c>
      <c r="W649" s="250"/>
    </row>
    <row r="650" spans="1:23" ht="15" customHeight="1">
      <c r="A650" s="119" t="s">
        <v>50</v>
      </c>
      <c r="B650" s="120" t="s">
        <v>1403</v>
      </c>
      <c r="C650" s="144">
        <v>1000</v>
      </c>
      <c r="D650" s="144">
        <v>100</v>
      </c>
      <c r="E650" s="121">
        <v>114</v>
      </c>
      <c r="F650" s="122" t="s">
        <v>1777</v>
      </c>
      <c r="G650" s="123" t="s">
        <v>1778</v>
      </c>
      <c r="H650" s="124" t="s">
        <v>337</v>
      </c>
      <c r="I650" s="125"/>
      <c r="J650" s="128" t="s">
        <v>132</v>
      </c>
      <c r="K650" s="129">
        <v>2</v>
      </c>
      <c r="L650" s="130">
        <f t="shared" si="47"/>
        <v>2</v>
      </c>
      <c r="M650" s="264" t="s">
        <v>149</v>
      </c>
      <c r="N650" s="135">
        <f t="shared" si="48"/>
        <v>20</v>
      </c>
      <c r="O650" s="138">
        <f t="shared" si="49"/>
        <v>40</v>
      </c>
      <c r="P650" s="265" t="s">
        <v>614</v>
      </c>
      <c r="Q650" s="142"/>
      <c r="R650" s="258"/>
      <c r="U650" s="116"/>
      <c r="V650" s="118">
        <v>1533.5</v>
      </c>
      <c r="W650" s="250"/>
    </row>
    <row r="651" spans="1:23" ht="15" customHeight="1">
      <c r="A651" s="119" t="s">
        <v>50</v>
      </c>
      <c r="B651" s="120" t="s">
        <v>1403</v>
      </c>
      <c r="C651" s="144">
        <v>1000</v>
      </c>
      <c r="D651" s="144">
        <v>100</v>
      </c>
      <c r="E651" s="121">
        <v>133</v>
      </c>
      <c r="F651" s="122" t="s">
        <v>1779</v>
      </c>
      <c r="G651" s="123" t="s">
        <v>1780</v>
      </c>
      <c r="H651" s="124" t="s">
        <v>337</v>
      </c>
      <c r="I651" s="125"/>
      <c r="J651" s="128" t="s">
        <v>132</v>
      </c>
      <c r="K651" s="129">
        <v>2</v>
      </c>
      <c r="L651" s="130">
        <f t="shared" si="47"/>
        <v>2</v>
      </c>
      <c r="M651" s="145" t="s">
        <v>149</v>
      </c>
      <c r="N651" s="135">
        <f t="shared" si="48"/>
        <v>20</v>
      </c>
      <c r="O651" s="138">
        <f t="shared" si="49"/>
        <v>40</v>
      </c>
      <c r="P651" s="141">
        <f t="shared" si="50"/>
        <v>1596.5</v>
      </c>
      <c r="Q651" s="142">
        <f t="shared" si="51"/>
        <v>1915.8</v>
      </c>
      <c r="R651" s="258"/>
      <c r="U651" s="116"/>
      <c r="V651" s="118">
        <v>1596.5</v>
      </c>
      <c r="W651" s="250"/>
    </row>
    <row r="652" spans="1:23" ht="15" customHeight="1">
      <c r="A652" s="119" t="s">
        <v>50</v>
      </c>
      <c r="B652" s="120" t="s">
        <v>1403</v>
      </c>
      <c r="C652" s="144">
        <v>1000</v>
      </c>
      <c r="D652" s="144">
        <v>100</v>
      </c>
      <c r="E652" s="121">
        <v>140</v>
      </c>
      <c r="F652" s="122" t="s">
        <v>1781</v>
      </c>
      <c r="G652" s="123" t="s">
        <v>1782</v>
      </c>
      <c r="H652" s="124" t="s">
        <v>337</v>
      </c>
      <c r="I652" s="125"/>
      <c r="J652" s="128" t="s">
        <v>132</v>
      </c>
      <c r="K652" s="129">
        <v>2</v>
      </c>
      <c r="L652" s="130">
        <f t="shared" si="47"/>
        <v>2</v>
      </c>
      <c r="M652" s="264" t="s">
        <v>149</v>
      </c>
      <c r="N652" s="135">
        <f t="shared" si="48"/>
        <v>20</v>
      </c>
      <c r="O652" s="138">
        <f t="shared" si="49"/>
        <v>40</v>
      </c>
      <c r="P652" s="265" t="s">
        <v>614</v>
      </c>
      <c r="Q652" s="142"/>
      <c r="R652" s="258"/>
      <c r="U652" s="116"/>
      <c r="V652" s="118">
        <v>1640.5</v>
      </c>
      <c r="W652" s="250"/>
    </row>
    <row r="653" spans="1:23" ht="15" customHeight="1">
      <c r="A653" s="119" t="s">
        <v>50</v>
      </c>
      <c r="B653" s="120" t="s">
        <v>1403</v>
      </c>
      <c r="C653" s="144">
        <v>1000</v>
      </c>
      <c r="D653" s="144">
        <v>100</v>
      </c>
      <c r="E653" s="121">
        <v>159</v>
      </c>
      <c r="F653" s="122" t="s">
        <v>1783</v>
      </c>
      <c r="G653" s="123" t="s">
        <v>1784</v>
      </c>
      <c r="H653" s="124" t="s">
        <v>337</v>
      </c>
      <c r="I653" s="125"/>
      <c r="J653" s="128" t="s">
        <v>132</v>
      </c>
      <c r="K653" s="129">
        <v>2</v>
      </c>
      <c r="L653" s="130">
        <f t="shared" si="47"/>
        <v>2</v>
      </c>
      <c r="M653" s="145" t="s">
        <v>149</v>
      </c>
      <c r="N653" s="135">
        <f t="shared" si="48"/>
        <v>20</v>
      </c>
      <c r="O653" s="138">
        <f t="shared" si="49"/>
        <v>40</v>
      </c>
      <c r="P653" s="141">
        <f t="shared" si="50"/>
        <v>1732</v>
      </c>
      <c r="Q653" s="142">
        <f t="shared" si="51"/>
        <v>2078.4</v>
      </c>
      <c r="R653" s="258"/>
      <c r="U653" s="116"/>
      <c r="V653" s="118">
        <v>1732</v>
      </c>
      <c r="W653" s="250"/>
    </row>
    <row r="654" spans="1:23" ht="15" customHeight="1">
      <c r="A654" s="119" t="s">
        <v>50</v>
      </c>
      <c r="B654" s="120" t="s">
        <v>1403</v>
      </c>
      <c r="C654" s="144">
        <v>1000</v>
      </c>
      <c r="D654" s="144">
        <v>100</v>
      </c>
      <c r="E654" s="121">
        <v>169</v>
      </c>
      <c r="F654" s="122" t="s">
        <v>1785</v>
      </c>
      <c r="G654" s="123" t="s">
        <v>1786</v>
      </c>
      <c r="H654" s="124" t="s">
        <v>337</v>
      </c>
      <c r="I654" s="125"/>
      <c r="J654" s="128" t="s">
        <v>132</v>
      </c>
      <c r="K654" s="129">
        <v>2</v>
      </c>
      <c r="L654" s="130">
        <f t="shared" si="47"/>
        <v>2</v>
      </c>
      <c r="M654" s="145" t="s">
        <v>149</v>
      </c>
      <c r="N654" s="135">
        <f t="shared" si="48"/>
        <v>20</v>
      </c>
      <c r="O654" s="138">
        <f t="shared" si="49"/>
        <v>40</v>
      </c>
      <c r="P654" s="141">
        <f t="shared" si="50"/>
        <v>1815</v>
      </c>
      <c r="Q654" s="142">
        <f t="shared" si="51"/>
        <v>2178</v>
      </c>
      <c r="R654" s="258"/>
      <c r="U654" s="116"/>
      <c r="V654" s="118">
        <v>1815</v>
      </c>
      <c r="W654" s="250"/>
    </row>
    <row r="655" spans="1:23" ht="15" customHeight="1">
      <c r="A655" s="119" t="s">
        <v>50</v>
      </c>
      <c r="B655" s="120" t="s">
        <v>1403</v>
      </c>
      <c r="C655" s="144">
        <v>1000</v>
      </c>
      <c r="D655" s="144">
        <v>100</v>
      </c>
      <c r="E655" s="121">
        <v>194</v>
      </c>
      <c r="F655" s="122" t="s">
        <v>1787</v>
      </c>
      <c r="G655" s="123" t="s">
        <v>1788</v>
      </c>
      <c r="H655" s="124" t="s">
        <v>337</v>
      </c>
      <c r="I655" s="125"/>
      <c r="J655" s="128" t="s">
        <v>132</v>
      </c>
      <c r="K655" s="129">
        <v>2</v>
      </c>
      <c r="L655" s="130">
        <f t="shared" si="47"/>
        <v>2</v>
      </c>
      <c r="M655" s="264" t="s">
        <v>149</v>
      </c>
      <c r="N655" s="135">
        <f t="shared" si="48"/>
        <v>20</v>
      </c>
      <c r="O655" s="138">
        <f t="shared" si="49"/>
        <v>40</v>
      </c>
      <c r="P655" s="265" t="s">
        <v>614</v>
      </c>
      <c r="Q655" s="142"/>
      <c r="R655" s="258"/>
      <c r="U655" s="116"/>
      <c r="V655" s="118">
        <v>1903</v>
      </c>
      <c r="W655" s="250"/>
    </row>
    <row r="656" spans="1:23" ht="15" customHeight="1">
      <c r="A656" s="119" t="s">
        <v>50</v>
      </c>
      <c r="B656" s="120" t="s">
        <v>1403</v>
      </c>
      <c r="C656" s="144">
        <v>1000</v>
      </c>
      <c r="D656" s="144">
        <v>100</v>
      </c>
      <c r="E656" s="121">
        <v>205</v>
      </c>
      <c r="F656" s="266" t="s">
        <v>388</v>
      </c>
      <c r="G656" s="123" t="s">
        <v>1789</v>
      </c>
      <c r="H656" s="124" t="s">
        <v>337</v>
      </c>
      <c r="I656" s="125"/>
      <c r="J656" s="128" t="s">
        <v>132</v>
      </c>
      <c r="K656" s="129">
        <v>2</v>
      </c>
      <c r="L656" s="130">
        <f t="shared" si="47"/>
        <v>2</v>
      </c>
      <c r="M656" s="264" t="s">
        <v>149</v>
      </c>
      <c r="N656" s="135">
        <f t="shared" si="48"/>
        <v>20</v>
      </c>
      <c r="O656" s="138">
        <f t="shared" si="49"/>
        <v>40</v>
      </c>
      <c r="P656" s="265" t="s">
        <v>614</v>
      </c>
      <c r="Q656" s="142"/>
      <c r="R656" s="258"/>
      <c r="U656" s="116"/>
      <c r="V656" s="118">
        <v>2024</v>
      </c>
      <c r="W656" s="250"/>
    </row>
    <row r="657" spans="1:23" ht="15" customHeight="1">
      <c r="A657" s="151" t="s">
        <v>50</v>
      </c>
      <c r="B657" s="152" t="s">
        <v>1403</v>
      </c>
      <c r="C657" s="153">
        <v>1000</v>
      </c>
      <c r="D657" s="153">
        <v>100</v>
      </c>
      <c r="E657" s="154">
        <v>219</v>
      </c>
      <c r="F657" s="155" t="s">
        <v>1790</v>
      </c>
      <c r="G657" s="156" t="s">
        <v>1791</v>
      </c>
      <c r="H657" s="157" t="s">
        <v>337</v>
      </c>
      <c r="I657" s="158"/>
      <c r="J657" s="161" t="s">
        <v>132</v>
      </c>
      <c r="K657" s="162">
        <v>2</v>
      </c>
      <c r="L657" s="163">
        <f t="shared" ref="L657" si="52">K657</f>
        <v>2</v>
      </c>
      <c r="M657" s="145" t="s">
        <v>149</v>
      </c>
      <c r="N657" s="168">
        <f t="shared" ref="N657" si="53">IF(M657="A",1,IF(M657="B",ROUNDUP(10/L657,0),ROUNDUP(40/L657,0)))</f>
        <v>20</v>
      </c>
      <c r="O657" s="171">
        <f t="shared" ref="O657" si="54">N657*L657</f>
        <v>40</v>
      </c>
      <c r="P657" s="174">
        <f t="shared" si="50"/>
        <v>2146</v>
      </c>
      <c r="Q657" s="175">
        <f t="shared" si="51"/>
        <v>2575.1999999999998</v>
      </c>
      <c r="R657" s="258"/>
      <c r="U657" s="116"/>
      <c r="V657" s="232">
        <v>2146</v>
      </c>
      <c r="W657" s="250"/>
    </row>
    <row r="659" spans="1:23">
      <c r="P659" s="267"/>
    </row>
  </sheetData>
  <autoFilter ref="A16:Q657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="70" workbookViewId="0">
      <pane xSplit="3" ySplit="16" topLeftCell="D17" activePane="bottomRight" state="frozen"/>
      <selection activeCell="A6" sqref="A6:L6"/>
      <selection pane="topRight"/>
      <selection pane="bottomLeft"/>
      <selection pane="bottomRight" sqref="A1:L4"/>
    </sheetView>
  </sheetViews>
  <sheetFormatPr defaultColWidth="9.140625" defaultRowHeight="15" outlineLevelCol="1"/>
  <cols>
    <col min="1" max="1" width="76" style="50" bestFit="1" customWidth="1"/>
    <col min="2" max="2" width="86.28515625" style="50" bestFit="1" customWidth="1"/>
    <col min="3" max="3" width="12.28515625" style="50" bestFit="1" customWidth="1"/>
    <col min="4" max="4" width="99.5703125" style="50" bestFit="1" customWidth="1"/>
    <col min="5" max="5" width="14.42578125" style="51" bestFit="1" customWidth="1"/>
    <col min="6" max="6" width="10.28515625" style="54" bestFit="1" customWidth="1"/>
    <col min="7" max="7" width="8.5703125" style="50" bestFit="1" customWidth="1"/>
    <col min="8" max="8" width="11.28515625" style="50" hidden="1" bestFit="1" customWidth="1" outlineLevel="1"/>
    <col min="9" max="9" width="18" style="52" hidden="1" bestFit="1" customWidth="1" collapsed="1"/>
    <col min="10" max="10" width="18" style="52" bestFit="1" customWidth="1"/>
    <col min="11" max="11" width="18" style="52" hidden="1" bestFit="1" customWidth="1"/>
    <col min="12" max="12" width="18" style="52" bestFit="1" customWidth="1"/>
    <col min="13" max="17" width="9.140625" style="50" bestFit="1"/>
    <col min="18" max="18" width="9.140625" style="50" bestFit="1" customWidth="1"/>
    <col min="19" max="19" width="9.140625" style="50" bestFit="1"/>
    <col min="20" max="21" width="14.28515625" style="50" hidden="1" bestFit="1" customWidth="1"/>
    <col min="22" max="22" width="9.140625" style="50" bestFit="1"/>
    <col min="23" max="16384" width="9.140625" style="50"/>
  </cols>
  <sheetData>
    <row r="1" spans="1:21" ht="23.25">
      <c r="A1" s="353"/>
      <c r="B1" s="353"/>
      <c r="C1" s="353"/>
      <c r="D1" s="353"/>
      <c r="E1" s="353"/>
      <c r="F1" s="369"/>
      <c r="G1" s="353"/>
      <c r="H1" s="353"/>
      <c r="I1" s="353"/>
      <c r="J1" s="353"/>
      <c r="K1" s="353"/>
      <c r="L1" s="353"/>
    </row>
    <row r="2" spans="1:21" ht="23.25">
      <c r="A2" s="353"/>
      <c r="B2" s="353"/>
      <c r="C2" s="353"/>
      <c r="D2" s="353"/>
      <c r="E2" s="353"/>
      <c r="F2" s="369"/>
      <c r="G2" s="353"/>
      <c r="H2" s="353"/>
      <c r="I2" s="353"/>
      <c r="J2" s="353"/>
      <c r="K2" s="353"/>
      <c r="L2" s="353"/>
    </row>
    <row r="3" spans="1:21" ht="12.75" customHeight="1">
      <c r="A3" s="56"/>
      <c r="B3" s="56"/>
      <c r="C3" s="56"/>
      <c r="D3" s="56"/>
      <c r="E3" s="56"/>
      <c r="F3" s="58"/>
      <c r="G3" s="56"/>
      <c r="H3" s="56"/>
      <c r="I3" s="56"/>
      <c r="J3" s="56"/>
      <c r="K3" s="56"/>
      <c r="L3" s="56"/>
    </row>
    <row r="4" spans="1:21" s="268" customFormat="1" ht="31.5">
      <c r="A4" s="373"/>
      <c r="B4" s="373"/>
      <c r="C4" s="374"/>
      <c r="D4" s="374"/>
      <c r="E4" s="373"/>
      <c r="F4" s="373"/>
      <c r="G4" s="373"/>
      <c r="H4" s="373"/>
      <c r="I4" s="373"/>
      <c r="J4" s="373"/>
      <c r="K4" s="373"/>
      <c r="L4" s="373"/>
      <c r="N4" s="269"/>
    </row>
    <row r="5" spans="1:21" ht="12.75" customHeight="1">
      <c r="A5" s="56"/>
      <c r="B5" s="56"/>
      <c r="C5" s="56"/>
      <c r="D5" s="56"/>
      <c r="E5" s="56"/>
      <c r="F5" s="58"/>
      <c r="G5" s="60"/>
      <c r="H5" s="60"/>
      <c r="I5" s="56"/>
      <c r="J5" s="56"/>
      <c r="K5" s="56"/>
      <c r="L5" s="56"/>
    </row>
    <row r="6" spans="1:21" ht="18.75">
      <c r="A6" s="352" t="str">
        <f>Оглавление!A6</f>
        <v xml:space="preserve"> от 1 сентября 2021 года</v>
      </c>
      <c r="B6" s="352"/>
      <c r="C6" s="352"/>
      <c r="D6" s="352"/>
      <c r="E6" s="352"/>
      <c r="F6" s="372"/>
      <c r="G6" s="352"/>
      <c r="H6" s="352"/>
      <c r="I6" s="352"/>
      <c r="J6" s="352"/>
      <c r="K6" s="352"/>
      <c r="L6" s="352"/>
    </row>
    <row r="7" spans="1:21" ht="12" customHeight="1">
      <c r="A7" s="56"/>
      <c r="B7" s="56"/>
      <c r="C7" s="56"/>
      <c r="D7" s="56"/>
      <c r="E7" s="56"/>
      <c r="F7" s="58"/>
      <c r="G7" s="60"/>
      <c r="H7" s="60"/>
      <c r="I7" s="56"/>
      <c r="J7" s="56"/>
      <c r="K7" s="56"/>
      <c r="L7" s="56"/>
    </row>
    <row r="8" spans="1:21" ht="12" customHeight="1">
      <c r="A8" s="56"/>
      <c r="B8" s="56"/>
      <c r="C8" s="56"/>
      <c r="D8" s="56"/>
      <c r="E8" s="56"/>
      <c r="F8" s="58"/>
      <c r="G8" s="60"/>
      <c r="H8" s="60"/>
      <c r="I8" s="56"/>
      <c r="J8" s="56"/>
      <c r="K8" s="56"/>
      <c r="L8" s="56"/>
    </row>
    <row r="9" spans="1:21">
      <c r="A9" s="61" t="s">
        <v>83</v>
      </c>
      <c r="B9" s="60"/>
      <c r="C9" s="60"/>
      <c r="D9" s="62"/>
      <c r="E9" s="62"/>
      <c r="F9" s="58"/>
      <c r="G9" s="60"/>
      <c r="H9" s="60"/>
      <c r="I9" s="56"/>
      <c r="J9" s="56"/>
      <c r="K9" s="56"/>
      <c r="L9" s="56"/>
    </row>
    <row r="10" spans="1:21">
      <c r="A10" s="62" t="s">
        <v>84</v>
      </c>
      <c r="B10" s="60"/>
      <c r="C10" s="60"/>
      <c r="D10" s="62"/>
      <c r="E10" s="62"/>
      <c r="F10" s="58"/>
      <c r="G10" s="60"/>
      <c r="H10" s="60"/>
      <c r="I10" s="56"/>
      <c r="J10" s="56"/>
      <c r="K10" s="56"/>
      <c r="L10" s="56"/>
    </row>
    <row r="11" spans="1:21">
      <c r="A11" s="62" t="s">
        <v>1792</v>
      </c>
      <c r="B11" s="60"/>
      <c r="C11" s="60"/>
      <c r="D11" s="62"/>
      <c r="E11" s="62"/>
      <c r="F11" s="58"/>
      <c r="G11" s="60"/>
      <c r="H11" s="60"/>
      <c r="I11" s="56"/>
      <c r="J11" s="56"/>
      <c r="K11" s="56"/>
      <c r="L11" s="64" t="s">
        <v>89</v>
      </c>
    </row>
    <row r="12" spans="1:21">
      <c r="A12" s="62" t="s">
        <v>1793</v>
      </c>
      <c r="B12" s="60"/>
      <c r="C12" s="60"/>
      <c r="D12" s="60"/>
      <c r="E12" s="60"/>
      <c r="F12" s="58"/>
      <c r="G12" s="60"/>
      <c r="H12" s="60"/>
      <c r="I12" s="56"/>
      <c r="J12" s="56"/>
      <c r="K12" s="63"/>
      <c r="L12" s="65">
        <v>0</v>
      </c>
    </row>
    <row r="13" spans="1:21">
      <c r="A13" s="62" t="s">
        <v>1794</v>
      </c>
      <c r="B13" s="60"/>
      <c r="C13" s="60"/>
      <c r="D13" s="60"/>
      <c r="E13" s="60"/>
      <c r="F13" s="58"/>
      <c r="G13" s="60"/>
      <c r="H13" s="60"/>
      <c r="I13" s="56"/>
      <c r="J13" s="56"/>
      <c r="K13" s="56"/>
      <c r="L13" s="56"/>
    </row>
    <row r="14" spans="1:21">
      <c r="A14" s="62"/>
      <c r="B14" s="60"/>
      <c r="C14" s="60"/>
      <c r="D14" s="60"/>
      <c r="E14" s="60"/>
      <c r="F14" s="58"/>
      <c r="G14" s="58"/>
      <c r="H14" s="58"/>
      <c r="I14" s="58"/>
      <c r="J14" s="58"/>
      <c r="K14" s="58"/>
      <c r="L14" s="58"/>
    </row>
    <row r="15" spans="1:21" s="66" customFormat="1" ht="15.75" customHeight="1">
      <c r="A15" s="67"/>
      <c r="B15" s="67"/>
      <c r="C15" s="67"/>
      <c r="D15" s="67"/>
      <c r="E15" s="61"/>
      <c r="F15" s="370" t="s">
        <v>95</v>
      </c>
      <c r="G15" s="371"/>
      <c r="H15" s="270" t="s">
        <v>1795</v>
      </c>
      <c r="I15" s="354" t="str">
        <f>'Маты и плиты'!AB19</f>
        <v>ЦЕНА от 01.09.2021</v>
      </c>
      <c r="J15" s="355"/>
      <c r="K15" s="355"/>
      <c r="L15" s="356"/>
    </row>
    <row r="16" spans="1:21" s="66" customFormat="1" ht="30">
      <c r="A16" s="271" t="s">
        <v>55</v>
      </c>
      <c r="B16" s="272" t="s">
        <v>6</v>
      </c>
      <c r="C16" s="272" t="s">
        <v>102</v>
      </c>
      <c r="D16" s="272" t="s">
        <v>103</v>
      </c>
      <c r="E16" s="273" t="s">
        <v>104</v>
      </c>
      <c r="F16" s="274" t="s">
        <v>111</v>
      </c>
      <c r="G16" s="275" t="s">
        <v>1796</v>
      </c>
      <c r="H16" s="276" t="s">
        <v>1797</v>
      </c>
      <c r="I16" s="277" t="s">
        <v>1798</v>
      </c>
      <c r="J16" s="278" t="s">
        <v>1799</v>
      </c>
      <c r="K16" s="279" t="s">
        <v>1800</v>
      </c>
      <c r="L16" s="280" t="s">
        <v>1801</v>
      </c>
      <c r="T16" s="281" t="str">
        <f>C16</f>
        <v>RW код</v>
      </c>
      <c r="U16" s="281" t="s">
        <v>1798</v>
      </c>
    </row>
    <row r="17" spans="1:21">
      <c r="A17" s="92" t="s">
        <v>56</v>
      </c>
      <c r="B17" s="93" t="s">
        <v>57</v>
      </c>
      <c r="C17" s="282" t="s">
        <v>1802</v>
      </c>
      <c r="D17" s="283" t="s">
        <v>1803</v>
      </c>
      <c r="E17" s="97" t="s">
        <v>1804</v>
      </c>
      <c r="F17" s="284">
        <v>460</v>
      </c>
      <c r="G17" s="285" t="s">
        <v>1805</v>
      </c>
      <c r="H17" s="286" t="s">
        <v>1806</v>
      </c>
      <c r="I17" s="112">
        <v>11.600000000000001</v>
      </c>
      <c r="J17" s="113">
        <f t="shared" ref="J17:J80" si="0">ROUND(I17*1.2,2)</f>
        <v>13.92</v>
      </c>
      <c r="K17" s="114">
        <f t="shared" ref="K17:K80" si="1">ROUND(I17*F17,2)</f>
        <v>5336</v>
      </c>
      <c r="L17" s="115">
        <f t="shared" ref="L17:L80" si="2">ROUND(K17*1.2,2)</f>
        <v>6403.2</v>
      </c>
      <c r="M17" s="66"/>
      <c r="T17" s="203" t="str">
        <f t="shared" ref="T17:T80" si="3">TEXT(C17,0)</f>
        <v>100519</v>
      </c>
      <c r="U17" s="203">
        <v>11.600000000000001</v>
      </c>
    </row>
    <row r="18" spans="1:21">
      <c r="A18" s="119" t="s">
        <v>56</v>
      </c>
      <c r="B18" s="120" t="s">
        <v>57</v>
      </c>
      <c r="C18" s="287" t="s">
        <v>1807</v>
      </c>
      <c r="D18" s="288" t="s">
        <v>1808</v>
      </c>
      <c r="E18" s="124" t="s">
        <v>1804</v>
      </c>
      <c r="F18" s="289">
        <v>350</v>
      </c>
      <c r="G18" s="290" t="s">
        <v>1805</v>
      </c>
      <c r="H18" s="291" t="s">
        <v>1806</v>
      </c>
      <c r="I18" s="139">
        <v>13.4</v>
      </c>
      <c r="J18" s="140">
        <f t="shared" si="0"/>
        <v>16.079999999999998</v>
      </c>
      <c r="K18" s="141">
        <f t="shared" si="1"/>
        <v>4690</v>
      </c>
      <c r="L18" s="142">
        <f t="shared" si="2"/>
        <v>5628</v>
      </c>
      <c r="M18" s="66"/>
      <c r="T18" s="118" t="str">
        <f t="shared" si="3"/>
        <v>100522</v>
      </c>
      <c r="U18" s="118">
        <v>13.4</v>
      </c>
    </row>
    <row r="19" spans="1:21">
      <c r="A19" s="119" t="s">
        <v>56</v>
      </c>
      <c r="B19" s="120" t="s">
        <v>57</v>
      </c>
      <c r="C19" s="287" t="s">
        <v>1809</v>
      </c>
      <c r="D19" s="288" t="s">
        <v>1810</v>
      </c>
      <c r="E19" s="124" t="s">
        <v>1804</v>
      </c>
      <c r="F19" s="289">
        <v>240</v>
      </c>
      <c r="G19" s="290" t="s">
        <v>1805</v>
      </c>
      <c r="H19" s="291" t="s">
        <v>1806</v>
      </c>
      <c r="I19" s="139">
        <v>15.600000000000001</v>
      </c>
      <c r="J19" s="140">
        <f t="shared" si="0"/>
        <v>18.72</v>
      </c>
      <c r="K19" s="141">
        <f t="shared" si="1"/>
        <v>3744</v>
      </c>
      <c r="L19" s="142">
        <f t="shared" si="2"/>
        <v>4492.8</v>
      </c>
      <c r="M19" s="66"/>
      <c r="T19" s="118" t="str">
        <f t="shared" si="3"/>
        <v>100523</v>
      </c>
      <c r="U19" s="118">
        <v>15.600000000000001</v>
      </c>
    </row>
    <row r="20" spans="1:21">
      <c r="A20" s="119" t="s">
        <v>56</v>
      </c>
      <c r="B20" s="120" t="s">
        <v>57</v>
      </c>
      <c r="C20" s="287" t="s">
        <v>1811</v>
      </c>
      <c r="D20" s="288" t="s">
        <v>1812</v>
      </c>
      <c r="E20" s="124" t="s">
        <v>1804</v>
      </c>
      <c r="F20" s="289">
        <v>200</v>
      </c>
      <c r="G20" s="290" t="s">
        <v>1805</v>
      </c>
      <c r="H20" s="291" t="s">
        <v>1806</v>
      </c>
      <c r="I20" s="139">
        <v>18</v>
      </c>
      <c r="J20" s="140">
        <f t="shared" si="0"/>
        <v>21.6</v>
      </c>
      <c r="K20" s="141">
        <f t="shared" si="1"/>
        <v>3600</v>
      </c>
      <c r="L20" s="142">
        <f t="shared" si="2"/>
        <v>4320</v>
      </c>
      <c r="M20" s="66"/>
      <c r="T20" s="118" t="str">
        <f t="shared" si="3"/>
        <v>100525</v>
      </c>
      <c r="U20" s="118">
        <v>18</v>
      </c>
    </row>
    <row r="21" spans="1:21">
      <c r="A21" s="119" t="s">
        <v>56</v>
      </c>
      <c r="B21" s="120" t="s">
        <v>57</v>
      </c>
      <c r="C21" s="287" t="s">
        <v>1813</v>
      </c>
      <c r="D21" s="288" t="s">
        <v>1814</v>
      </c>
      <c r="E21" s="124" t="s">
        <v>1804</v>
      </c>
      <c r="F21" s="289">
        <v>250</v>
      </c>
      <c r="G21" s="290" t="s">
        <v>1805</v>
      </c>
      <c r="H21" s="291" t="s">
        <v>1806</v>
      </c>
      <c r="I21" s="139">
        <v>19.200000000000003</v>
      </c>
      <c r="J21" s="140">
        <f t="shared" si="0"/>
        <v>23.04</v>
      </c>
      <c r="K21" s="141">
        <f t="shared" si="1"/>
        <v>4800</v>
      </c>
      <c r="L21" s="142">
        <f t="shared" si="2"/>
        <v>5760</v>
      </c>
      <c r="M21" s="66"/>
      <c r="T21" s="118" t="str">
        <f t="shared" si="3"/>
        <v>100527</v>
      </c>
      <c r="U21" s="118">
        <v>19.200000000000003</v>
      </c>
    </row>
    <row r="22" spans="1:21">
      <c r="A22" s="119" t="s">
        <v>56</v>
      </c>
      <c r="B22" s="120" t="s">
        <v>57</v>
      </c>
      <c r="C22" s="287" t="s">
        <v>1815</v>
      </c>
      <c r="D22" s="288" t="s">
        <v>1816</v>
      </c>
      <c r="E22" s="124" t="s">
        <v>1804</v>
      </c>
      <c r="F22" s="289">
        <v>210</v>
      </c>
      <c r="G22" s="290" t="s">
        <v>1805</v>
      </c>
      <c r="H22" s="291" t="s">
        <v>1806</v>
      </c>
      <c r="I22" s="139">
        <v>26.6</v>
      </c>
      <c r="J22" s="140">
        <f t="shared" si="0"/>
        <v>31.92</v>
      </c>
      <c r="K22" s="141">
        <f t="shared" si="1"/>
        <v>5586</v>
      </c>
      <c r="L22" s="142">
        <f t="shared" si="2"/>
        <v>6703.2</v>
      </c>
      <c r="M22" s="66"/>
      <c r="T22" s="118" t="str">
        <f t="shared" si="3"/>
        <v>100528</v>
      </c>
      <c r="U22" s="118">
        <v>26.6</v>
      </c>
    </row>
    <row r="23" spans="1:21">
      <c r="A23" s="119" t="s">
        <v>56</v>
      </c>
      <c r="B23" s="146" t="s">
        <v>58</v>
      </c>
      <c r="C23" s="287" t="s">
        <v>1817</v>
      </c>
      <c r="D23" s="288" t="s">
        <v>1818</v>
      </c>
      <c r="E23" s="124" t="s">
        <v>1804</v>
      </c>
      <c r="F23" s="289">
        <v>250</v>
      </c>
      <c r="G23" s="290" t="s">
        <v>1805</v>
      </c>
      <c r="H23" s="291" t="s">
        <v>1806</v>
      </c>
      <c r="I23" s="139">
        <v>8.6</v>
      </c>
      <c r="J23" s="140">
        <f t="shared" si="0"/>
        <v>10.32</v>
      </c>
      <c r="K23" s="141">
        <f t="shared" si="1"/>
        <v>2150</v>
      </c>
      <c r="L23" s="142">
        <f t="shared" si="2"/>
        <v>2580</v>
      </c>
      <c r="M23" s="66"/>
      <c r="T23" s="118" t="str">
        <f t="shared" si="3"/>
        <v>133610</v>
      </c>
      <c r="U23" s="118">
        <v>8.6</v>
      </c>
    </row>
    <row r="24" spans="1:21">
      <c r="A24" s="119" t="s">
        <v>56</v>
      </c>
      <c r="B24" s="146" t="s">
        <v>59</v>
      </c>
      <c r="C24" s="287" t="s">
        <v>1819</v>
      </c>
      <c r="D24" s="288" t="s">
        <v>1820</v>
      </c>
      <c r="E24" s="124" t="s">
        <v>1821</v>
      </c>
      <c r="F24" s="289">
        <v>20</v>
      </c>
      <c r="G24" s="290" t="s">
        <v>123</v>
      </c>
      <c r="H24" s="291" t="s">
        <v>1822</v>
      </c>
      <c r="I24" s="139">
        <f t="shared" ref="I24:I83" si="4">ROUND(U24*(1-$L$12),2)</f>
        <v>182</v>
      </c>
      <c r="J24" s="140">
        <f t="shared" si="0"/>
        <v>218.4</v>
      </c>
      <c r="K24" s="141">
        <f t="shared" si="1"/>
        <v>3640</v>
      </c>
      <c r="L24" s="142">
        <f t="shared" si="2"/>
        <v>4368</v>
      </c>
      <c r="M24" s="66"/>
      <c r="T24" s="118" t="str">
        <f t="shared" si="3"/>
        <v>50694</v>
      </c>
      <c r="U24" s="118">
        <v>182</v>
      </c>
    </row>
    <row r="25" spans="1:21">
      <c r="A25" s="119" t="s">
        <v>56</v>
      </c>
      <c r="B25" s="120" t="s">
        <v>59</v>
      </c>
      <c r="C25" s="287" t="s">
        <v>1823</v>
      </c>
      <c r="D25" s="288" t="s">
        <v>1824</v>
      </c>
      <c r="E25" s="124" t="s">
        <v>1821</v>
      </c>
      <c r="F25" s="289">
        <v>20</v>
      </c>
      <c r="G25" s="290" t="s">
        <v>123</v>
      </c>
      <c r="H25" s="291" t="s">
        <v>1822</v>
      </c>
      <c r="I25" s="139">
        <f t="shared" si="4"/>
        <v>200</v>
      </c>
      <c r="J25" s="140">
        <f t="shared" si="0"/>
        <v>240</v>
      </c>
      <c r="K25" s="141">
        <f t="shared" si="1"/>
        <v>4000</v>
      </c>
      <c r="L25" s="142">
        <f t="shared" si="2"/>
        <v>4800</v>
      </c>
      <c r="M25" s="66"/>
      <c r="T25" s="118" t="str">
        <f t="shared" si="3"/>
        <v>192077</v>
      </c>
      <c r="U25" s="118">
        <v>200</v>
      </c>
    </row>
    <row r="26" spans="1:21">
      <c r="A26" s="207" t="s">
        <v>56</v>
      </c>
      <c r="B26" s="208" t="s">
        <v>59</v>
      </c>
      <c r="C26" s="292" t="s">
        <v>1825</v>
      </c>
      <c r="D26" s="293" t="s">
        <v>1826</v>
      </c>
      <c r="E26" s="212" t="s">
        <v>1821</v>
      </c>
      <c r="F26" s="294">
        <v>20</v>
      </c>
      <c r="G26" s="295" t="s">
        <v>123</v>
      </c>
      <c r="H26" s="296" t="s">
        <v>1822</v>
      </c>
      <c r="I26" s="227">
        <f t="shared" si="4"/>
        <v>200</v>
      </c>
      <c r="J26" s="228">
        <f t="shared" si="0"/>
        <v>240</v>
      </c>
      <c r="K26" s="229">
        <f t="shared" si="1"/>
        <v>4000</v>
      </c>
      <c r="L26" s="230">
        <f t="shared" si="2"/>
        <v>4800</v>
      </c>
      <c r="M26" s="66"/>
      <c r="T26" s="177" t="str">
        <f t="shared" si="3"/>
        <v>222080</v>
      </c>
      <c r="U26" s="177">
        <v>200</v>
      </c>
    </row>
    <row r="27" spans="1:21">
      <c r="A27" s="92" t="s">
        <v>60</v>
      </c>
      <c r="B27" s="93" t="s">
        <v>61</v>
      </c>
      <c r="C27" s="282" t="s">
        <v>1827</v>
      </c>
      <c r="D27" s="283" t="s">
        <v>1828</v>
      </c>
      <c r="E27" s="97" t="s">
        <v>1821</v>
      </c>
      <c r="F27" s="284">
        <v>20</v>
      </c>
      <c r="G27" s="297" t="s">
        <v>123</v>
      </c>
      <c r="H27" s="286" t="s">
        <v>1829</v>
      </c>
      <c r="I27" s="112">
        <f t="shared" si="4"/>
        <v>180</v>
      </c>
      <c r="J27" s="113">
        <f t="shared" si="0"/>
        <v>216</v>
      </c>
      <c r="K27" s="114">
        <f t="shared" si="1"/>
        <v>3600</v>
      </c>
      <c r="L27" s="115">
        <f t="shared" si="2"/>
        <v>4320</v>
      </c>
      <c r="M27" s="66"/>
      <c r="T27" s="203" t="str">
        <f t="shared" si="3"/>
        <v>90610</v>
      </c>
      <c r="U27" s="203">
        <v>180</v>
      </c>
    </row>
    <row r="28" spans="1:21">
      <c r="A28" s="178" t="s">
        <v>63</v>
      </c>
      <c r="B28" s="179" t="s">
        <v>64</v>
      </c>
      <c r="C28" s="298" t="s">
        <v>1830</v>
      </c>
      <c r="D28" s="299" t="s">
        <v>1831</v>
      </c>
      <c r="E28" s="183" t="s">
        <v>1805</v>
      </c>
      <c r="F28" s="300">
        <v>1</v>
      </c>
      <c r="G28" s="301" t="s">
        <v>1805</v>
      </c>
      <c r="H28" s="302" t="s">
        <v>1829</v>
      </c>
      <c r="I28" s="198">
        <f t="shared" si="4"/>
        <v>20710</v>
      </c>
      <c r="J28" s="199">
        <f t="shared" si="0"/>
        <v>24852</v>
      </c>
      <c r="K28" s="200">
        <f t="shared" si="1"/>
        <v>20710</v>
      </c>
      <c r="L28" s="201">
        <f t="shared" si="2"/>
        <v>24852</v>
      </c>
      <c r="M28" s="66"/>
      <c r="T28" s="235" t="str">
        <f t="shared" si="3"/>
        <v>276973</v>
      </c>
      <c r="U28" s="235">
        <v>20710</v>
      </c>
    </row>
    <row r="29" spans="1:21">
      <c r="A29" s="119" t="s">
        <v>63</v>
      </c>
      <c r="B29" s="146" t="s">
        <v>65</v>
      </c>
      <c r="C29" s="287" t="s">
        <v>1832</v>
      </c>
      <c r="D29" s="288" t="s">
        <v>1833</v>
      </c>
      <c r="E29" s="124" t="s">
        <v>337</v>
      </c>
      <c r="F29" s="289">
        <v>12</v>
      </c>
      <c r="G29" s="290" t="s">
        <v>131</v>
      </c>
      <c r="H29" s="291" t="s">
        <v>1829</v>
      </c>
      <c r="I29" s="139">
        <f t="shared" si="4"/>
        <v>666</v>
      </c>
      <c r="J29" s="140">
        <f t="shared" si="0"/>
        <v>799.2</v>
      </c>
      <c r="K29" s="141">
        <f t="shared" si="1"/>
        <v>7992</v>
      </c>
      <c r="L29" s="142">
        <f t="shared" si="2"/>
        <v>9590.4</v>
      </c>
      <c r="M29" s="66"/>
      <c r="T29" s="118" t="str">
        <f t="shared" si="3"/>
        <v>68626</v>
      </c>
      <c r="U29" s="118">
        <v>666</v>
      </c>
    </row>
    <row r="30" spans="1:21">
      <c r="A30" s="119" t="s">
        <v>63</v>
      </c>
      <c r="B30" s="120" t="s">
        <v>65</v>
      </c>
      <c r="C30" s="287" t="s">
        <v>1834</v>
      </c>
      <c r="D30" s="288" t="s">
        <v>1835</v>
      </c>
      <c r="E30" s="124" t="s">
        <v>337</v>
      </c>
      <c r="F30" s="289">
        <v>16</v>
      </c>
      <c r="G30" s="290" t="s">
        <v>131</v>
      </c>
      <c r="H30" s="291" t="s">
        <v>1829</v>
      </c>
      <c r="I30" s="139">
        <f t="shared" si="4"/>
        <v>502</v>
      </c>
      <c r="J30" s="140">
        <f t="shared" si="0"/>
        <v>602.4</v>
      </c>
      <c r="K30" s="141">
        <f t="shared" si="1"/>
        <v>8032</v>
      </c>
      <c r="L30" s="142">
        <f t="shared" si="2"/>
        <v>9638.4</v>
      </c>
      <c r="M30" s="66"/>
      <c r="T30" s="118" t="str">
        <f t="shared" si="3"/>
        <v>68629</v>
      </c>
      <c r="U30" s="118">
        <v>502</v>
      </c>
    </row>
    <row r="31" spans="1:21">
      <c r="A31" s="119" t="s">
        <v>63</v>
      </c>
      <c r="B31" s="120" t="s">
        <v>65</v>
      </c>
      <c r="C31" s="287" t="s">
        <v>1836</v>
      </c>
      <c r="D31" s="288" t="s">
        <v>1837</v>
      </c>
      <c r="E31" s="124" t="s">
        <v>337</v>
      </c>
      <c r="F31" s="289">
        <v>24</v>
      </c>
      <c r="G31" s="290" t="s">
        <v>131</v>
      </c>
      <c r="H31" s="291" t="s">
        <v>1829</v>
      </c>
      <c r="I31" s="139">
        <f t="shared" si="4"/>
        <v>338</v>
      </c>
      <c r="J31" s="140">
        <f t="shared" si="0"/>
        <v>405.6</v>
      </c>
      <c r="K31" s="141">
        <f t="shared" si="1"/>
        <v>8112</v>
      </c>
      <c r="L31" s="142">
        <f t="shared" si="2"/>
        <v>9734.4</v>
      </c>
      <c r="M31" s="66"/>
      <c r="T31" s="118" t="str">
        <f t="shared" si="3"/>
        <v>70119</v>
      </c>
      <c r="U31" s="118">
        <v>338</v>
      </c>
    </row>
    <row r="32" spans="1:21">
      <c r="A32" s="119" t="s">
        <v>63</v>
      </c>
      <c r="B32" s="120" t="s">
        <v>65</v>
      </c>
      <c r="C32" s="287" t="s">
        <v>1838</v>
      </c>
      <c r="D32" s="288" t="s">
        <v>1839</v>
      </c>
      <c r="E32" s="124" t="s">
        <v>337</v>
      </c>
      <c r="F32" s="289">
        <v>12</v>
      </c>
      <c r="G32" s="290" t="s">
        <v>131</v>
      </c>
      <c r="H32" s="291" t="s">
        <v>1829</v>
      </c>
      <c r="I32" s="139">
        <f t="shared" si="4"/>
        <v>768</v>
      </c>
      <c r="J32" s="140">
        <f t="shared" si="0"/>
        <v>921.6</v>
      </c>
      <c r="K32" s="141">
        <f t="shared" si="1"/>
        <v>9216</v>
      </c>
      <c r="L32" s="142">
        <f t="shared" si="2"/>
        <v>11059.2</v>
      </c>
      <c r="M32" s="66"/>
      <c r="T32" s="118" t="str">
        <f t="shared" si="3"/>
        <v>68621</v>
      </c>
      <c r="U32" s="118">
        <v>768</v>
      </c>
    </row>
    <row r="33" spans="1:21">
      <c r="A33" s="119" t="s">
        <v>63</v>
      </c>
      <c r="B33" s="120" t="s">
        <v>65</v>
      </c>
      <c r="C33" s="287" t="s">
        <v>1840</v>
      </c>
      <c r="D33" s="288" t="s">
        <v>1841</v>
      </c>
      <c r="E33" s="124" t="s">
        <v>337</v>
      </c>
      <c r="F33" s="289">
        <v>16</v>
      </c>
      <c r="G33" s="290" t="s">
        <v>131</v>
      </c>
      <c r="H33" s="291" t="s">
        <v>1829</v>
      </c>
      <c r="I33" s="139">
        <f t="shared" si="4"/>
        <v>578</v>
      </c>
      <c r="J33" s="140">
        <f t="shared" si="0"/>
        <v>693.6</v>
      </c>
      <c r="K33" s="141">
        <f t="shared" si="1"/>
        <v>9248</v>
      </c>
      <c r="L33" s="142">
        <f t="shared" si="2"/>
        <v>11097.6</v>
      </c>
      <c r="T33" s="118" t="str">
        <f t="shared" si="3"/>
        <v>68622</v>
      </c>
      <c r="U33" s="118">
        <v>578</v>
      </c>
    </row>
    <row r="34" spans="1:21">
      <c r="A34" s="119" t="s">
        <v>63</v>
      </c>
      <c r="B34" s="120" t="s">
        <v>65</v>
      </c>
      <c r="C34" s="287" t="s">
        <v>1842</v>
      </c>
      <c r="D34" s="288" t="s">
        <v>1843</v>
      </c>
      <c r="E34" s="124" t="s">
        <v>337</v>
      </c>
      <c r="F34" s="289">
        <v>24</v>
      </c>
      <c r="G34" s="290" t="s">
        <v>131</v>
      </c>
      <c r="H34" s="291" t="s">
        <v>1829</v>
      </c>
      <c r="I34" s="139">
        <f t="shared" si="4"/>
        <v>390</v>
      </c>
      <c r="J34" s="140">
        <f t="shared" si="0"/>
        <v>468</v>
      </c>
      <c r="K34" s="141">
        <f t="shared" si="1"/>
        <v>9360</v>
      </c>
      <c r="L34" s="142">
        <f t="shared" si="2"/>
        <v>11232</v>
      </c>
      <c r="T34" s="118" t="str">
        <f t="shared" si="3"/>
        <v>70122</v>
      </c>
      <c r="U34" s="118">
        <v>390</v>
      </c>
    </row>
    <row r="35" spans="1:21">
      <c r="A35" s="119" t="s">
        <v>63</v>
      </c>
      <c r="B35" s="146" t="s">
        <v>66</v>
      </c>
      <c r="C35" s="287" t="s">
        <v>1844</v>
      </c>
      <c r="D35" s="288" t="s">
        <v>1845</v>
      </c>
      <c r="E35" s="124" t="s">
        <v>337</v>
      </c>
      <c r="F35" s="289">
        <v>8</v>
      </c>
      <c r="G35" s="290" t="s">
        <v>131</v>
      </c>
      <c r="H35" s="291" t="s">
        <v>1829</v>
      </c>
      <c r="I35" s="139">
        <f t="shared" si="4"/>
        <v>368</v>
      </c>
      <c r="J35" s="140">
        <f t="shared" si="0"/>
        <v>441.6</v>
      </c>
      <c r="K35" s="141">
        <f t="shared" si="1"/>
        <v>2944</v>
      </c>
      <c r="L35" s="142">
        <f t="shared" si="2"/>
        <v>3532.8</v>
      </c>
      <c r="T35" s="118" t="str">
        <f t="shared" si="3"/>
        <v>207637</v>
      </c>
      <c r="U35" s="118">
        <v>368</v>
      </c>
    </row>
    <row r="36" spans="1:21">
      <c r="A36" s="119" t="s">
        <v>63</v>
      </c>
      <c r="B36" s="120" t="s">
        <v>66</v>
      </c>
      <c r="C36" s="287" t="s">
        <v>1846</v>
      </c>
      <c r="D36" s="288" t="s">
        <v>1847</v>
      </c>
      <c r="E36" s="124" t="s">
        <v>337</v>
      </c>
      <c r="F36" s="289">
        <v>5</v>
      </c>
      <c r="G36" s="290" t="s">
        <v>131</v>
      </c>
      <c r="H36" s="291" t="s">
        <v>1829</v>
      </c>
      <c r="I36" s="139">
        <f t="shared" si="4"/>
        <v>576</v>
      </c>
      <c r="J36" s="140">
        <f t="shared" si="0"/>
        <v>691.2</v>
      </c>
      <c r="K36" s="141">
        <f t="shared" si="1"/>
        <v>2880</v>
      </c>
      <c r="L36" s="142">
        <f t="shared" si="2"/>
        <v>3456</v>
      </c>
      <c r="T36" s="118" t="str">
        <f t="shared" si="3"/>
        <v>207641</v>
      </c>
      <c r="U36" s="118">
        <v>576</v>
      </c>
    </row>
    <row r="37" spans="1:21">
      <c r="A37" s="119" t="s">
        <v>63</v>
      </c>
      <c r="B37" s="120" t="s">
        <v>66</v>
      </c>
      <c r="C37" s="287" t="s">
        <v>1848</v>
      </c>
      <c r="D37" s="288" t="s">
        <v>1849</v>
      </c>
      <c r="E37" s="124" t="s">
        <v>337</v>
      </c>
      <c r="F37" s="289">
        <v>4</v>
      </c>
      <c r="G37" s="290" t="s">
        <v>131</v>
      </c>
      <c r="H37" s="291" t="s">
        <v>1829</v>
      </c>
      <c r="I37" s="139">
        <f t="shared" si="4"/>
        <v>770</v>
      </c>
      <c r="J37" s="140">
        <f t="shared" si="0"/>
        <v>924</v>
      </c>
      <c r="K37" s="141">
        <f t="shared" si="1"/>
        <v>3080</v>
      </c>
      <c r="L37" s="142">
        <f t="shared" si="2"/>
        <v>3696</v>
      </c>
      <c r="T37" s="118" t="str">
        <f t="shared" si="3"/>
        <v>207816</v>
      </c>
      <c r="U37" s="118">
        <v>770</v>
      </c>
    </row>
    <row r="38" spans="1:21">
      <c r="A38" s="119" t="s">
        <v>63</v>
      </c>
      <c r="B38" s="120" t="s">
        <v>66</v>
      </c>
      <c r="C38" s="287" t="s">
        <v>1850</v>
      </c>
      <c r="D38" s="288" t="s">
        <v>1851</v>
      </c>
      <c r="E38" s="124" t="s">
        <v>337</v>
      </c>
      <c r="F38" s="289">
        <v>7</v>
      </c>
      <c r="G38" s="290" t="s">
        <v>131</v>
      </c>
      <c r="H38" s="291" t="s">
        <v>1829</v>
      </c>
      <c r="I38" s="139">
        <f t="shared" si="4"/>
        <v>484</v>
      </c>
      <c r="J38" s="140">
        <f t="shared" si="0"/>
        <v>580.79999999999995</v>
      </c>
      <c r="K38" s="141">
        <f t="shared" si="1"/>
        <v>3388</v>
      </c>
      <c r="L38" s="142">
        <f t="shared" si="2"/>
        <v>4065.6</v>
      </c>
      <c r="T38" s="118" t="str">
        <f t="shared" si="3"/>
        <v>207817</v>
      </c>
      <c r="U38" s="118">
        <v>484</v>
      </c>
    </row>
    <row r="39" spans="1:21">
      <c r="A39" s="119" t="s">
        <v>63</v>
      </c>
      <c r="B39" s="120" t="s">
        <v>66</v>
      </c>
      <c r="C39" s="287" t="s">
        <v>1852</v>
      </c>
      <c r="D39" s="288" t="s">
        <v>1853</v>
      </c>
      <c r="E39" s="124" t="s">
        <v>337</v>
      </c>
      <c r="F39" s="289">
        <v>5</v>
      </c>
      <c r="G39" s="290" t="s">
        <v>131</v>
      </c>
      <c r="H39" s="291" t="s">
        <v>1829</v>
      </c>
      <c r="I39" s="139">
        <f t="shared" si="4"/>
        <v>748</v>
      </c>
      <c r="J39" s="140">
        <f t="shared" si="0"/>
        <v>897.6</v>
      </c>
      <c r="K39" s="141">
        <f t="shared" si="1"/>
        <v>3740</v>
      </c>
      <c r="L39" s="142">
        <f t="shared" si="2"/>
        <v>4488</v>
      </c>
      <c r="T39" s="118" t="str">
        <f t="shared" si="3"/>
        <v>207819</v>
      </c>
      <c r="U39" s="118">
        <v>748</v>
      </c>
    </row>
    <row r="40" spans="1:21">
      <c r="A40" s="119" t="s">
        <v>63</v>
      </c>
      <c r="B40" s="120" t="s">
        <v>66</v>
      </c>
      <c r="C40" s="287" t="s">
        <v>1854</v>
      </c>
      <c r="D40" s="288" t="s">
        <v>1855</v>
      </c>
      <c r="E40" s="124" t="s">
        <v>337</v>
      </c>
      <c r="F40" s="289">
        <v>4</v>
      </c>
      <c r="G40" s="290" t="s">
        <v>131</v>
      </c>
      <c r="H40" s="291" t="s">
        <v>1829</v>
      </c>
      <c r="I40" s="139">
        <f t="shared" si="4"/>
        <v>978</v>
      </c>
      <c r="J40" s="140">
        <f t="shared" si="0"/>
        <v>1173.5999999999999</v>
      </c>
      <c r="K40" s="141">
        <f t="shared" si="1"/>
        <v>3912</v>
      </c>
      <c r="L40" s="142">
        <f t="shared" si="2"/>
        <v>4694.3999999999996</v>
      </c>
      <c r="T40" s="118" t="str">
        <f t="shared" si="3"/>
        <v>207833</v>
      </c>
      <c r="U40" s="118">
        <v>978</v>
      </c>
    </row>
    <row r="41" spans="1:21">
      <c r="A41" s="119" t="s">
        <v>63</v>
      </c>
      <c r="B41" s="146" t="s">
        <v>67</v>
      </c>
      <c r="C41" s="287" t="s">
        <v>1856</v>
      </c>
      <c r="D41" s="288" t="s">
        <v>1857</v>
      </c>
      <c r="E41" s="124" t="s">
        <v>337</v>
      </c>
      <c r="F41" s="289">
        <v>5</v>
      </c>
      <c r="G41" s="290" t="s">
        <v>131</v>
      </c>
      <c r="H41" s="291" t="s">
        <v>1829</v>
      </c>
      <c r="I41" s="139">
        <f t="shared" si="4"/>
        <v>664</v>
      </c>
      <c r="J41" s="140">
        <f t="shared" si="0"/>
        <v>796.8</v>
      </c>
      <c r="K41" s="141">
        <f t="shared" si="1"/>
        <v>3320</v>
      </c>
      <c r="L41" s="142">
        <f t="shared" si="2"/>
        <v>3984</v>
      </c>
      <c r="T41" s="118" t="str">
        <f t="shared" si="3"/>
        <v>218893</v>
      </c>
      <c r="U41" s="118">
        <v>664</v>
      </c>
    </row>
    <row r="42" spans="1:21">
      <c r="A42" s="119" t="s">
        <v>63</v>
      </c>
      <c r="B42" s="120" t="s">
        <v>67</v>
      </c>
      <c r="C42" s="287" t="s">
        <v>1858</v>
      </c>
      <c r="D42" s="288" t="s">
        <v>1859</v>
      </c>
      <c r="E42" s="124" t="s">
        <v>337</v>
      </c>
      <c r="F42" s="289">
        <v>5</v>
      </c>
      <c r="G42" s="290" t="s">
        <v>131</v>
      </c>
      <c r="H42" s="291" t="s">
        <v>1829</v>
      </c>
      <c r="I42" s="139">
        <f t="shared" si="4"/>
        <v>842</v>
      </c>
      <c r="J42" s="140">
        <f t="shared" si="0"/>
        <v>1010.4</v>
      </c>
      <c r="K42" s="141">
        <f t="shared" si="1"/>
        <v>4210</v>
      </c>
      <c r="L42" s="142">
        <f t="shared" si="2"/>
        <v>5052</v>
      </c>
      <c r="T42" s="118" t="str">
        <f t="shared" si="3"/>
        <v>218961</v>
      </c>
      <c r="U42" s="118">
        <v>842</v>
      </c>
    </row>
    <row r="43" spans="1:21">
      <c r="A43" s="119" t="s">
        <v>63</v>
      </c>
      <c r="B43" s="120" t="s">
        <v>67</v>
      </c>
      <c r="C43" s="287" t="s">
        <v>1860</v>
      </c>
      <c r="D43" s="288" t="s">
        <v>1861</v>
      </c>
      <c r="E43" s="124" t="s">
        <v>337</v>
      </c>
      <c r="F43" s="289">
        <v>5</v>
      </c>
      <c r="G43" s="290" t="s">
        <v>131</v>
      </c>
      <c r="H43" s="291" t="s">
        <v>1829</v>
      </c>
      <c r="I43" s="139">
        <f t="shared" si="4"/>
        <v>1046</v>
      </c>
      <c r="J43" s="140">
        <f t="shared" si="0"/>
        <v>1255.2</v>
      </c>
      <c r="K43" s="141">
        <f t="shared" si="1"/>
        <v>5230</v>
      </c>
      <c r="L43" s="142">
        <f t="shared" si="2"/>
        <v>6276</v>
      </c>
      <c r="T43" s="118" t="str">
        <f t="shared" si="3"/>
        <v>218962</v>
      </c>
      <c r="U43" s="118">
        <v>1046</v>
      </c>
    </row>
    <row r="44" spans="1:21">
      <c r="A44" s="119" t="s">
        <v>63</v>
      </c>
      <c r="B44" s="146" t="s">
        <v>68</v>
      </c>
      <c r="C44" s="287" t="s">
        <v>1862</v>
      </c>
      <c r="D44" s="288" t="s">
        <v>1863</v>
      </c>
      <c r="E44" s="124" t="s">
        <v>337</v>
      </c>
      <c r="F44" s="289">
        <v>5</v>
      </c>
      <c r="G44" s="290" t="s">
        <v>131</v>
      </c>
      <c r="H44" s="291" t="s">
        <v>1829</v>
      </c>
      <c r="I44" s="139">
        <f t="shared" si="4"/>
        <v>920</v>
      </c>
      <c r="J44" s="140">
        <f t="shared" si="0"/>
        <v>1104</v>
      </c>
      <c r="K44" s="141">
        <f t="shared" si="1"/>
        <v>4600</v>
      </c>
      <c r="L44" s="142">
        <f t="shared" si="2"/>
        <v>5520</v>
      </c>
      <c r="T44" s="118" t="str">
        <f t="shared" si="3"/>
        <v>207835</v>
      </c>
      <c r="U44" s="118">
        <v>920</v>
      </c>
    </row>
    <row r="45" spans="1:21">
      <c r="A45" s="207" t="s">
        <v>63</v>
      </c>
      <c r="B45" s="208" t="s">
        <v>68</v>
      </c>
      <c r="C45" s="292" t="s">
        <v>1864</v>
      </c>
      <c r="D45" s="293" t="s">
        <v>1865</v>
      </c>
      <c r="E45" s="212" t="s">
        <v>337</v>
      </c>
      <c r="F45" s="294">
        <v>3</v>
      </c>
      <c r="G45" s="295" t="s">
        <v>131</v>
      </c>
      <c r="H45" s="296" t="s">
        <v>1829</v>
      </c>
      <c r="I45" s="227">
        <f t="shared" si="4"/>
        <v>1212</v>
      </c>
      <c r="J45" s="228">
        <f t="shared" si="0"/>
        <v>1454.4</v>
      </c>
      <c r="K45" s="229">
        <f t="shared" si="1"/>
        <v>3636</v>
      </c>
      <c r="L45" s="230">
        <f t="shared" si="2"/>
        <v>4363.2</v>
      </c>
      <c r="T45" s="232" t="str">
        <f t="shared" si="3"/>
        <v>207838</v>
      </c>
      <c r="U45" s="232">
        <v>1212</v>
      </c>
    </row>
    <row r="46" spans="1:21">
      <c r="A46" s="92" t="s">
        <v>69</v>
      </c>
      <c r="B46" s="93" t="s">
        <v>70</v>
      </c>
      <c r="C46" s="282" t="s">
        <v>1866</v>
      </c>
      <c r="D46" s="283" t="s">
        <v>1867</v>
      </c>
      <c r="E46" s="97" t="s">
        <v>1804</v>
      </c>
      <c r="F46" s="284">
        <v>4000</v>
      </c>
      <c r="G46" s="297" t="s">
        <v>1805</v>
      </c>
      <c r="H46" s="286" t="s">
        <v>1829</v>
      </c>
      <c r="I46" s="112">
        <f t="shared" si="4"/>
        <v>0.72</v>
      </c>
      <c r="J46" s="113">
        <f t="shared" si="0"/>
        <v>0.86</v>
      </c>
      <c r="K46" s="114">
        <f t="shared" si="1"/>
        <v>2880</v>
      </c>
      <c r="L46" s="115">
        <f t="shared" si="2"/>
        <v>3456</v>
      </c>
      <c r="T46" s="235" t="str">
        <f t="shared" si="3"/>
        <v>187157</v>
      </c>
      <c r="U46" s="235">
        <v>0.72</v>
      </c>
    </row>
    <row r="47" spans="1:21">
      <c r="A47" s="119" t="s">
        <v>69</v>
      </c>
      <c r="B47" s="120" t="s">
        <v>70</v>
      </c>
      <c r="C47" s="287" t="s">
        <v>1868</v>
      </c>
      <c r="D47" s="288" t="s">
        <v>1869</v>
      </c>
      <c r="E47" s="124" t="s">
        <v>1804</v>
      </c>
      <c r="F47" s="289">
        <v>2600</v>
      </c>
      <c r="G47" s="290" t="s">
        <v>1805</v>
      </c>
      <c r="H47" s="291" t="s">
        <v>1829</v>
      </c>
      <c r="I47" s="139">
        <f t="shared" si="4"/>
        <v>0.8</v>
      </c>
      <c r="J47" s="140">
        <f t="shared" si="0"/>
        <v>0.96</v>
      </c>
      <c r="K47" s="141">
        <f t="shared" si="1"/>
        <v>2080</v>
      </c>
      <c r="L47" s="142">
        <f t="shared" si="2"/>
        <v>2496</v>
      </c>
      <c r="T47" s="118" t="str">
        <f t="shared" si="3"/>
        <v>227415</v>
      </c>
      <c r="U47" s="118">
        <v>0.8</v>
      </c>
    </row>
    <row r="48" spans="1:21">
      <c r="A48" s="119" t="s">
        <v>69</v>
      </c>
      <c r="B48" s="120" t="s">
        <v>70</v>
      </c>
      <c r="C48" s="287" t="s">
        <v>1870</v>
      </c>
      <c r="D48" s="288" t="s">
        <v>1871</v>
      </c>
      <c r="E48" s="124" t="s">
        <v>1804</v>
      </c>
      <c r="F48" s="289">
        <v>2000</v>
      </c>
      <c r="G48" s="290" t="s">
        <v>1805</v>
      </c>
      <c r="H48" s="291" t="s">
        <v>1829</v>
      </c>
      <c r="I48" s="139">
        <f t="shared" si="4"/>
        <v>0.82</v>
      </c>
      <c r="J48" s="140">
        <f t="shared" si="0"/>
        <v>0.98</v>
      </c>
      <c r="K48" s="141">
        <f t="shared" si="1"/>
        <v>1640</v>
      </c>
      <c r="L48" s="142">
        <f t="shared" si="2"/>
        <v>1968</v>
      </c>
      <c r="T48" s="118" t="str">
        <f t="shared" si="3"/>
        <v>227417</v>
      </c>
      <c r="U48" s="118">
        <v>0.82000000000000006</v>
      </c>
    </row>
    <row r="49" spans="1:21">
      <c r="A49" s="119" t="s">
        <v>69</v>
      </c>
      <c r="B49" s="120" t="s">
        <v>70</v>
      </c>
      <c r="C49" s="287" t="s">
        <v>1872</v>
      </c>
      <c r="D49" s="288" t="s">
        <v>1873</v>
      </c>
      <c r="E49" s="124" t="s">
        <v>1804</v>
      </c>
      <c r="F49" s="289">
        <v>1200</v>
      </c>
      <c r="G49" s="290" t="s">
        <v>1805</v>
      </c>
      <c r="H49" s="291" t="s">
        <v>1829</v>
      </c>
      <c r="I49" s="139">
        <f t="shared" si="4"/>
        <v>1.04</v>
      </c>
      <c r="J49" s="140">
        <f t="shared" si="0"/>
        <v>1.25</v>
      </c>
      <c r="K49" s="141">
        <f t="shared" si="1"/>
        <v>1248</v>
      </c>
      <c r="L49" s="142">
        <f t="shared" si="2"/>
        <v>1497.6</v>
      </c>
      <c r="T49" s="118" t="str">
        <f t="shared" si="3"/>
        <v>227609</v>
      </c>
      <c r="U49" s="118">
        <v>1.04</v>
      </c>
    </row>
    <row r="50" spans="1:21">
      <c r="A50" s="119" t="s">
        <v>69</v>
      </c>
      <c r="B50" s="120" t="s">
        <v>70</v>
      </c>
      <c r="C50" s="287" t="s">
        <v>1874</v>
      </c>
      <c r="D50" s="288" t="s">
        <v>1875</v>
      </c>
      <c r="E50" s="124" t="s">
        <v>1804</v>
      </c>
      <c r="F50" s="289">
        <v>1200</v>
      </c>
      <c r="G50" s="290" t="s">
        <v>1805</v>
      </c>
      <c r="H50" s="291" t="s">
        <v>1829</v>
      </c>
      <c r="I50" s="139">
        <f t="shared" si="4"/>
        <v>1.22</v>
      </c>
      <c r="J50" s="140">
        <f t="shared" si="0"/>
        <v>1.46</v>
      </c>
      <c r="K50" s="141">
        <f t="shared" si="1"/>
        <v>1464</v>
      </c>
      <c r="L50" s="142">
        <f t="shared" si="2"/>
        <v>1756.8</v>
      </c>
      <c r="T50" s="118" t="str">
        <f t="shared" si="3"/>
        <v>187517</v>
      </c>
      <c r="U50" s="118">
        <v>1.22</v>
      </c>
    </row>
    <row r="51" spans="1:21">
      <c r="A51" s="119" t="s">
        <v>69</v>
      </c>
      <c r="B51" s="120" t="s">
        <v>70</v>
      </c>
      <c r="C51" s="287" t="s">
        <v>1876</v>
      </c>
      <c r="D51" s="288" t="s">
        <v>1877</v>
      </c>
      <c r="E51" s="124" t="s">
        <v>1804</v>
      </c>
      <c r="F51" s="289">
        <v>1300</v>
      </c>
      <c r="G51" s="290" t="s">
        <v>1805</v>
      </c>
      <c r="H51" s="291" t="s">
        <v>1829</v>
      </c>
      <c r="I51" s="139">
        <f t="shared" si="4"/>
        <v>1.42</v>
      </c>
      <c r="J51" s="140">
        <f t="shared" si="0"/>
        <v>1.7</v>
      </c>
      <c r="K51" s="141">
        <f t="shared" si="1"/>
        <v>1846</v>
      </c>
      <c r="L51" s="142">
        <f t="shared" si="2"/>
        <v>2215.1999999999998</v>
      </c>
      <c r="T51" s="118" t="str">
        <f t="shared" si="3"/>
        <v>227132</v>
      </c>
      <c r="U51" s="118">
        <v>1.42</v>
      </c>
    </row>
    <row r="52" spans="1:21">
      <c r="A52" s="119" t="s">
        <v>69</v>
      </c>
      <c r="B52" s="120" t="s">
        <v>70</v>
      </c>
      <c r="C52" s="287" t="s">
        <v>1878</v>
      </c>
      <c r="D52" s="288" t="s">
        <v>1879</v>
      </c>
      <c r="E52" s="124" t="s">
        <v>1804</v>
      </c>
      <c r="F52" s="289">
        <v>1200</v>
      </c>
      <c r="G52" s="290" t="s">
        <v>1805</v>
      </c>
      <c r="H52" s="291" t="s">
        <v>1829</v>
      </c>
      <c r="I52" s="139">
        <f t="shared" si="4"/>
        <v>1.7</v>
      </c>
      <c r="J52" s="140">
        <f t="shared" si="0"/>
        <v>2.04</v>
      </c>
      <c r="K52" s="141">
        <f t="shared" si="1"/>
        <v>2040</v>
      </c>
      <c r="L52" s="142">
        <f t="shared" si="2"/>
        <v>2448</v>
      </c>
      <c r="T52" s="118" t="str">
        <f t="shared" si="3"/>
        <v>227610</v>
      </c>
      <c r="U52" s="118">
        <v>1.7</v>
      </c>
    </row>
    <row r="53" spans="1:21">
      <c r="A53" s="119" t="s">
        <v>69</v>
      </c>
      <c r="B53" s="120" t="s">
        <v>70</v>
      </c>
      <c r="C53" s="287" t="s">
        <v>1880</v>
      </c>
      <c r="D53" s="288" t="s">
        <v>1881</v>
      </c>
      <c r="E53" s="124" t="s">
        <v>1804</v>
      </c>
      <c r="F53" s="289">
        <v>1100</v>
      </c>
      <c r="G53" s="290" t="s">
        <v>1805</v>
      </c>
      <c r="H53" s="291" t="s">
        <v>1829</v>
      </c>
      <c r="I53" s="139">
        <f t="shared" si="4"/>
        <v>2</v>
      </c>
      <c r="J53" s="140">
        <f t="shared" si="0"/>
        <v>2.4</v>
      </c>
      <c r="K53" s="141">
        <f t="shared" si="1"/>
        <v>2200</v>
      </c>
      <c r="L53" s="142">
        <f t="shared" si="2"/>
        <v>2640</v>
      </c>
      <c r="T53" s="118" t="str">
        <f t="shared" si="3"/>
        <v>227615</v>
      </c>
      <c r="U53" s="118">
        <v>2</v>
      </c>
    </row>
    <row r="54" spans="1:21">
      <c r="A54" s="119" t="s">
        <v>69</v>
      </c>
      <c r="B54" s="120" t="s">
        <v>70</v>
      </c>
      <c r="C54" s="287" t="s">
        <v>1882</v>
      </c>
      <c r="D54" s="288" t="s">
        <v>1883</v>
      </c>
      <c r="E54" s="124" t="s">
        <v>1804</v>
      </c>
      <c r="F54" s="289">
        <v>950</v>
      </c>
      <c r="G54" s="290" t="s">
        <v>1805</v>
      </c>
      <c r="H54" s="291" t="s">
        <v>1829</v>
      </c>
      <c r="I54" s="139">
        <f t="shared" si="4"/>
        <v>2.14</v>
      </c>
      <c r="J54" s="140">
        <f t="shared" si="0"/>
        <v>2.57</v>
      </c>
      <c r="K54" s="141">
        <f t="shared" si="1"/>
        <v>2033</v>
      </c>
      <c r="L54" s="142">
        <f t="shared" si="2"/>
        <v>2439.6</v>
      </c>
      <c r="T54" s="118" t="str">
        <f t="shared" si="3"/>
        <v>187522</v>
      </c>
      <c r="U54" s="118">
        <v>2.14</v>
      </c>
    </row>
    <row r="55" spans="1:21">
      <c r="A55" s="119" t="s">
        <v>69</v>
      </c>
      <c r="B55" s="120" t="s">
        <v>70</v>
      </c>
      <c r="C55" s="287" t="s">
        <v>1884</v>
      </c>
      <c r="D55" s="288" t="s">
        <v>1885</v>
      </c>
      <c r="E55" s="124" t="s">
        <v>1804</v>
      </c>
      <c r="F55" s="289">
        <v>800</v>
      </c>
      <c r="G55" s="290" t="s">
        <v>1805</v>
      </c>
      <c r="H55" s="291" t="s">
        <v>1829</v>
      </c>
      <c r="I55" s="139">
        <f t="shared" si="4"/>
        <v>2.5</v>
      </c>
      <c r="J55" s="140">
        <f t="shared" si="0"/>
        <v>3</v>
      </c>
      <c r="K55" s="141">
        <f t="shared" si="1"/>
        <v>2000</v>
      </c>
      <c r="L55" s="142">
        <f t="shared" si="2"/>
        <v>2400</v>
      </c>
      <c r="T55" s="118" t="str">
        <f t="shared" si="3"/>
        <v>187524</v>
      </c>
      <c r="U55" s="118">
        <v>2.5</v>
      </c>
    </row>
    <row r="56" spans="1:21">
      <c r="A56" s="119" t="s">
        <v>69</v>
      </c>
      <c r="B56" s="146" t="s">
        <v>71</v>
      </c>
      <c r="C56" s="287" t="s">
        <v>1886</v>
      </c>
      <c r="D56" s="288" t="s">
        <v>1887</v>
      </c>
      <c r="E56" s="124" t="s">
        <v>1804</v>
      </c>
      <c r="F56" s="289">
        <v>3500</v>
      </c>
      <c r="G56" s="290" t="s">
        <v>1805</v>
      </c>
      <c r="H56" s="291" t="s">
        <v>1829</v>
      </c>
      <c r="I56" s="139">
        <f t="shared" si="4"/>
        <v>0.88</v>
      </c>
      <c r="J56" s="140">
        <f t="shared" si="0"/>
        <v>1.06</v>
      </c>
      <c r="K56" s="141">
        <f t="shared" si="1"/>
        <v>3080</v>
      </c>
      <c r="L56" s="142">
        <f t="shared" si="2"/>
        <v>3696</v>
      </c>
      <c r="T56" s="118" t="str">
        <f t="shared" si="3"/>
        <v>187515</v>
      </c>
      <c r="U56" s="118">
        <v>0.88</v>
      </c>
    </row>
    <row r="57" spans="1:21">
      <c r="A57" s="119" t="s">
        <v>69</v>
      </c>
      <c r="B57" s="120" t="s">
        <v>71</v>
      </c>
      <c r="C57" s="287" t="s">
        <v>1888</v>
      </c>
      <c r="D57" s="288" t="s">
        <v>1889</v>
      </c>
      <c r="E57" s="124" t="s">
        <v>1804</v>
      </c>
      <c r="F57" s="289">
        <v>1800</v>
      </c>
      <c r="G57" s="290" t="s">
        <v>1805</v>
      </c>
      <c r="H57" s="291" t="s">
        <v>1829</v>
      </c>
      <c r="I57" s="139">
        <f t="shared" si="4"/>
        <v>0.98</v>
      </c>
      <c r="J57" s="140">
        <f t="shared" si="0"/>
        <v>1.18</v>
      </c>
      <c r="K57" s="141">
        <f t="shared" si="1"/>
        <v>1764</v>
      </c>
      <c r="L57" s="142">
        <f t="shared" si="2"/>
        <v>2116.8000000000002</v>
      </c>
      <c r="T57" s="118" t="str">
        <f t="shared" si="3"/>
        <v>227617</v>
      </c>
      <c r="U57" s="118">
        <v>0.98</v>
      </c>
    </row>
    <row r="58" spans="1:21">
      <c r="A58" s="119" t="s">
        <v>69</v>
      </c>
      <c r="B58" s="120" t="s">
        <v>71</v>
      </c>
      <c r="C58" s="287" t="s">
        <v>1890</v>
      </c>
      <c r="D58" s="288" t="s">
        <v>1891</v>
      </c>
      <c r="E58" s="124" t="s">
        <v>1804</v>
      </c>
      <c r="F58" s="289">
        <v>1200</v>
      </c>
      <c r="G58" s="290" t="s">
        <v>1805</v>
      </c>
      <c r="H58" s="291" t="s">
        <v>1829</v>
      </c>
      <c r="I58" s="139">
        <f t="shared" si="4"/>
        <v>1.04</v>
      </c>
      <c r="J58" s="140">
        <f t="shared" si="0"/>
        <v>1.25</v>
      </c>
      <c r="K58" s="141">
        <f t="shared" si="1"/>
        <v>1248</v>
      </c>
      <c r="L58" s="142">
        <f t="shared" si="2"/>
        <v>1497.6</v>
      </c>
      <c r="T58" s="118" t="str">
        <f t="shared" si="3"/>
        <v>227624</v>
      </c>
      <c r="U58" s="118">
        <v>1.04</v>
      </c>
    </row>
    <row r="59" spans="1:21">
      <c r="A59" s="119" t="s">
        <v>69</v>
      </c>
      <c r="B59" s="120" t="s">
        <v>71</v>
      </c>
      <c r="C59" s="287" t="s">
        <v>1892</v>
      </c>
      <c r="D59" s="288" t="s">
        <v>1893</v>
      </c>
      <c r="E59" s="124" t="s">
        <v>1804</v>
      </c>
      <c r="F59" s="289">
        <v>1200</v>
      </c>
      <c r="G59" s="290" t="s">
        <v>1805</v>
      </c>
      <c r="H59" s="291" t="s">
        <v>1829</v>
      </c>
      <c r="I59" s="139">
        <f t="shared" si="4"/>
        <v>1.32</v>
      </c>
      <c r="J59" s="140">
        <f t="shared" si="0"/>
        <v>1.58</v>
      </c>
      <c r="K59" s="141">
        <f t="shared" si="1"/>
        <v>1584</v>
      </c>
      <c r="L59" s="142">
        <f t="shared" si="2"/>
        <v>1900.8</v>
      </c>
      <c r="T59" s="118" t="str">
        <f t="shared" si="3"/>
        <v>239323</v>
      </c>
      <c r="U59" s="118">
        <v>1.32</v>
      </c>
    </row>
    <row r="60" spans="1:21">
      <c r="A60" s="119" t="s">
        <v>69</v>
      </c>
      <c r="B60" s="120" t="s">
        <v>71</v>
      </c>
      <c r="C60" s="287" t="s">
        <v>1894</v>
      </c>
      <c r="D60" s="288" t="s">
        <v>1895</v>
      </c>
      <c r="E60" s="124" t="s">
        <v>1804</v>
      </c>
      <c r="F60" s="289">
        <v>1000</v>
      </c>
      <c r="G60" s="290" t="s">
        <v>1805</v>
      </c>
      <c r="H60" s="291" t="s">
        <v>1829</v>
      </c>
      <c r="I60" s="139">
        <f t="shared" si="4"/>
        <v>1.5</v>
      </c>
      <c r="J60" s="140">
        <f t="shared" si="0"/>
        <v>1.8</v>
      </c>
      <c r="K60" s="141">
        <f t="shared" si="1"/>
        <v>1500</v>
      </c>
      <c r="L60" s="142">
        <f t="shared" si="2"/>
        <v>1800</v>
      </c>
      <c r="T60" s="118" t="str">
        <f t="shared" si="3"/>
        <v>227633</v>
      </c>
      <c r="U60" s="118">
        <v>1.5</v>
      </c>
    </row>
    <row r="61" spans="1:21">
      <c r="A61" s="119" t="s">
        <v>69</v>
      </c>
      <c r="B61" s="120" t="s">
        <v>71</v>
      </c>
      <c r="C61" s="287" t="s">
        <v>1896</v>
      </c>
      <c r="D61" s="288" t="s">
        <v>1897</v>
      </c>
      <c r="E61" s="124" t="s">
        <v>1804</v>
      </c>
      <c r="F61" s="289">
        <v>1200</v>
      </c>
      <c r="G61" s="290" t="s">
        <v>1805</v>
      </c>
      <c r="H61" s="291" t="s">
        <v>1829</v>
      </c>
      <c r="I61" s="139">
        <f t="shared" si="4"/>
        <v>1.74</v>
      </c>
      <c r="J61" s="140">
        <f t="shared" si="0"/>
        <v>2.09</v>
      </c>
      <c r="K61" s="141">
        <f t="shared" si="1"/>
        <v>2088</v>
      </c>
      <c r="L61" s="142">
        <f t="shared" si="2"/>
        <v>2505.6</v>
      </c>
      <c r="T61" s="118" t="str">
        <f t="shared" si="3"/>
        <v>227796</v>
      </c>
      <c r="U61" s="118">
        <v>1.74</v>
      </c>
    </row>
    <row r="62" spans="1:21">
      <c r="A62" s="119" t="s">
        <v>69</v>
      </c>
      <c r="B62" s="120" t="s">
        <v>71</v>
      </c>
      <c r="C62" s="287" t="s">
        <v>1898</v>
      </c>
      <c r="D62" s="288" t="s">
        <v>1899</v>
      </c>
      <c r="E62" s="124" t="s">
        <v>1804</v>
      </c>
      <c r="F62" s="289">
        <v>1000</v>
      </c>
      <c r="G62" s="290" t="s">
        <v>1805</v>
      </c>
      <c r="H62" s="291" t="s">
        <v>1829</v>
      </c>
      <c r="I62" s="139">
        <f t="shared" si="4"/>
        <v>2.04</v>
      </c>
      <c r="J62" s="140">
        <f t="shared" si="0"/>
        <v>2.4500000000000002</v>
      </c>
      <c r="K62" s="141">
        <f t="shared" si="1"/>
        <v>2040</v>
      </c>
      <c r="L62" s="142">
        <f t="shared" si="2"/>
        <v>2448</v>
      </c>
      <c r="T62" s="118" t="str">
        <f t="shared" si="3"/>
        <v>227798</v>
      </c>
      <c r="U62" s="118">
        <v>2.04</v>
      </c>
    </row>
    <row r="63" spans="1:21">
      <c r="A63" s="119" t="s">
        <v>69</v>
      </c>
      <c r="B63" s="120" t="s">
        <v>71</v>
      </c>
      <c r="C63" s="287" t="s">
        <v>1900</v>
      </c>
      <c r="D63" s="288" t="s">
        <v>1901</v>
      </c>
      <c r="E63" s="124" t="s">
        <v>1804</v>
      </c>
      <c r="F63" s="289">
        <v>1000</v>
      </c>
      <c r="G63" s="290" t="s">
        <v>1805</v>
      </c>
      <c r="H63" s="291" t="s">
        <v>1829</v>
      </c>
      <c r="I63" s="139">
        <f t="shared" si="4"/>
        <v>2.2000000000000002</v>
      </c>
      <c r="J63" s="140">
        <f t="shared" si="0"/>
        <v>2.64</v>
      </c>
      <c r="K63" s="141">
        <f t="shared" si="1"/>
        <v>2200</v>
      </c>
      <c r="L63" s="142">
        <f t="shared" si="2"/>
        <v>2640</v>
      </c>
      <c r="T63" s="118" t="str">
        <f t="shared" si="3"/>
        <v>188228</v>
      </c>
      <c r="U63" s="118">
        <v>2.2000000000000002</v>
      </c>
    </row>
    <row r="64" spans="1:21">
      <c r="A64" s="119" t="s">
        <v>69</v>
      </c>
      <c r="B64" s="120" t="s">
        <v>71</v>
      </c>
      <c r="C64" s="287" t="s">
        <v>1902</v>
      </c>
      <c r="D64" s="288" t="s">
        <v>1903</v>
      </c>
      <c r="E64" s="124" t="s">
        <v>1804</v>
      </c>
      <c r="F64" s="289">
        <v>1000</v>
      </c>
      <c r="G64" s="290" t="s">
        <v>1805</v>
      </c>
      <c r="H64" s="291" t="s">
        <v>1829</v>
      </c>
      <c r="I64" s="139">
        <f t="shared" si="4"/>
        <v>2.48</v>
      </c>
      <c r="J64" s="140">
        <f t="shared" si="0"/>
        <v>2.98</v>
      </c>
      <c r="K64" s="141">
        <f t="shared" si="1"/>
        <v>2480</v>
      </c>
      <c r="L64" s="142">
        <f t="shared" si="2"/>
        <v>2976</v>
      </c>
      <c r="T64" s="118" t="str">
        <f t="shared" si="3"/>
        <v>227800</v>
      </c>
      <c r="U64" s="118">
        <v>2.48</v>
      </c>
    </row>
    <row r="65" spans="1:21">
      <c r="A65" s="119" t="s">
        <v>69</v>
      </c>
      <c r="B65" s="146" t="s">
        <v>72</v>
      </c>
      <c r="C65" s="287" t="s">
        <v>1904</v>
      </c>
      <c r="D65" s="288" t="s">
        <v>72</v>
      </c>
      <c r="E65" s="124" t="s">
        <v>1804</v>
      </c>
      <c r="F65" s="289">
        <v>650</v>
      </c>
      <c r="G65" s="290" t="s">
        <v>1805</v>
      </c>
      <c r="H65" s="291" t="s">
        <v>1829</v>
      </c>
      <c r="I65" s="139">
        <f t="shared" si="4"/>
        <v>4.3</v>
      </c>
      <c r="J65" s="140">
        <f t="shared" si="0"/>
        <v>5.16</v>
      </c>
      <c r="K65" s="141">
        <f t="shared" si="1"/>
        <v>2795</v>
      </c>
      <c r="L65" s="142">
        <f t="shared" si="2"/>
        <v>3354</v>
      </c>
      <c r="T65" s="118" t="str">
        <f t="shared" si="3"/>
        <v>187527</v>
      </c>
      <c r="U65" s="118">
        <v>4.3</v>
      </c>
    </row>
    <row r="66" spans="1:21">
      <c r="A66" s="119" t="s">
        <v>69</v>
      </c>
      <c r="B66" s="146" t="s">
        <v>73</v>
      </c>
      <c r="C66" s="287" t="s">
        <v>1905</v>
      </c>
      <c r="D66" s="288" t="s">
        <v>1906</v>
      </c>
      <c r="E66" s="124" t="s">
        <v>1804</v>
      </c>
      <c r="F66" s="289">
        <v>1000</v>
      </c>
      <c r="G66" s="290" t="s">
        <v>1805</v>
      </c>
      <c r="H66" s="291" t="s">
        <v>1829</v>
      </c>
      <c r="I66" s="139">
        <f t="shared" si="4"/>
        <v>4.8600000000000003</v>
      </c>
      <c r="J66" s="140">
        <f t="shared" si="0"/>
        <v>5.83</v>
      </c>
      <c r="K66" s="141">
        <f t="shared" si="1"/>
        <v>4860</v>
      </c>
      <c r="L66" s="142">
        <f t="shared" si="2"/>
        <v>5832</v>
      </c>
      <c r="T66" s="118" t="str">
        <f t="shared" si="3"/>
        <v>219005</v>
      </c>
      <c r="U66" s="118">
        <v>4.8600000000000003</v>
      </c>
    </row>
    <row r="67" spans="1:21">
      <c r="A67" s="119" t="s">
        <v>69</v>
      </c>
      <c r="B67" s="120" t="s">
        <v>73</v>
      </c>
      <c r="C67" s="287" t="s">
        <v>1907</v>
      </c>
      <c r="D67" s="288" t="s">
        <v>1908</v>
      </c>
      <c r="E67" s="124" t="s">
        <v>1804</v>
      </c>
      <c r="F67" s="289">
        <v>1000</v>
      </c>
      <c r="G67" s="290" t="s">
        <v>1805</v>
      </c>
      <c r="H67" s="291" t="s">
        <v>1829</v>
      </c>
      <c r="I67" s="139">
        <f t="shared" si="4"/>
        <v>4.9800000000000004</v>
      </c>
      <c r="J67" s="140">
        <f t="shared" si="0"/>
        <v>5.98</v>
      </c>
      <c r="K67" s="141">
        <f t="shared" si="1"/>
        <v>4980</v>
      </c>
      <c r="L67" s="142">
        <f t="shared" si="2"/>
        <v>5976</v>
      </c>
      <c r="T67" s="118" t="str">
        <f t="shared" si="3"/>
        <v>219007</v>
      </c>
      <c r="U67" s="118">
        <v>4.9800000000000004</v>
      </c>
    </row>
    <row r="68" spans="1:21">
      <c r="A68" s="119" t="s">
        <v>69</v>
      </c>
      <c r="B68" s="120" t="s">
        <v>73</v>
      </c>
      <c r="C68" s="287" t="s">
        <v>1909</v>
      </c>
      <c r="D68" s="288" t="s">
        <v>1910</v>
      </c>
      <c r="E68" s="124" t="s">
        <v>1804</v>
      </c>
      <c r="F68" s="289">
        <v>900</v>
      </c>
      <c r="G68" s="290" t="s">
        <v>1805</v>
      </c>
      <c r="H68" s="291" t="s">
        <v>1829</v>
      </c>
      <c r="I68" s="139">
        <f t="shared" si="4"/>
        <v>5.36</v>
      </c>
      <c r="J68" s="140">
        <f t="shared" si="0"/>
        <v>6.43</v>
      </c>
      <c r="K68" s="141">
        <f t="shared" si="1"/>
        <v>4824</v>
      </c>
      <c r="L68" s="142">
        <f t="shared" si="2"/>
        <v>5788.8</v>
      </c>
      <c r="T68" s="118" t="str">
        <f t="shared" si="3"/>
        <v>219008</v>
      </c>
      <c r="U68" s="118">
        <v>5.36</v>
      </c>
    </row>
    <row r="69" spans="1:21">
      <c r="A69" s="119" t="s">
        <v>69</v>
      </c>
      <c r="B69" s="120" t="s">
        <v>73</v>
      </c>
      <c r="C69" s="287" t="s">
        <v>1911</v>
      </c>
      <c r="D69" s="288" t="s">
        <v>1912</v>
      </c>
      <c r="E69" s="124" t="s">
        <v>1804</v>
      </c>
      <c r="F69" s="289">
        <v>750</v>
      </c>
      <c r="G69" s="290" t="s">
        <v>1805</v>
      </c>
      <c r="H69" s="291" t="s">
        <v>1829</v>
      </c>
      <c r="I69" s="139">
        <f t="shared" si="4"/>
        <v>5.74</v>
      </c>
      <c r="J69" s="140">
        <f t="shared" si="0"/>
        <v>6.89</v>
      </c>
      <c r="K69" s="141">
        <f t="shared" si="1"/>
        <v>4305</v>
      </c>
      <c r="L69" s="142">
        <f t="shared" si="2"/>
        <v>5166</v>
      </c>
      <c r="T69" s="118" t="str">
        <f t="shared" si="3"/>
        <v>219009</v>
      </c>
      <c r="U69" s="118">
        <v>5.74</v>
      </c>
    </row>
    <row r="70" spans="1:21">
      <c r="A70" s="119" t="s">
        <v>69</v>
      </c>
      <c r="B70" s="120" t="s">
        <v>73</v>
      </c>
      <c r="C70" s="287" t="s">
        <v>1913</v>
      </c>
      <c r="D70" s="288" t="s">
        <v>1914</v>
      </c>
      <c r="E70" s="124" t="s">
        <v>1804</v>
      </c>
      <c r="F70" s="289">
        <v>600</v>
      </c>
      <c r="G70" s="290" t="s">
        <v>1805</v>
      </c>
      <c r="H70" s="291" t="s">
        <v>1829</v>
      </c>
      <c r="I70" s="139">
        <f t="shared" si="4"/>
        <v>6.42</v>
      </c>
      <c r="J70" s="140">
        <f t="shared" si="0"/>
        <v>7.7</v>
      </c>
      <c r="K70" s="141">
        <f t="shared" si="1"/>
        <v>3852</v>
      </c>
      <c r="L70" s="142">
        <f t="shared" si="2"/>
        <v>4622.3999999999996</v>
      </c>
      <c r="T70" s="118" t="str">
        <f t="shared" si="3"/>
        <v>219010</v>
      </c>
      <c r="U70" s="118">
        <v>6.42</v>
      </c>
    </row>
    <row r="71" spans="1:21">
      <c r="A71" s="119" t="s">
        <v>69</v>
      </c>
      <c r="B71" s="120" t="s">
        <v>73</v>
      </c>
      <c r="C71" s="287" t="s">
        <v>1915</v>
      </c>
      <c r="D71" s="288" t="s">
        <v>1916</v>
      </c>
      <c r="E71" s="124" t="s">
        <v>1804</v>
      </c>
      <c r="F71" s="289">
        <v>500</v>
      </c>
      <c r="G71" s="290" t="s">
        <v>1805</v>
      </c>
      <c r="H71" s="291" t="s">
        <v>1829</v>
      </c>
      <c r="I71" s="139">
        <f t="shared" si="4"/>
        <v>7.4</v>
      </c>
      <c r="J71" s="140">
        <f t="shared" si="0"/>
        <v>8.8800000000000008</v>
      </c>
      <c r="K71" s="141">
        <f t="shared" si="1"/>
        <v>3700</v>
      </c>
      <c r="L71" s="142">
        <f t="shared" si="2"/>
        <v>4440</v>
      </c>
      <c r="T71" s="118" t="str">
        <f t="shared" si="3"/>
        <v>219013</v>
      </c>
      <c r="U71" s="118">
        <v>7.4</v>
      </c>
    </row>
    <row r="72" spans="1:21">
      <c r="A72" s="119" t="s">
        <v>69</v>
      </c>
      <c r="B72" s="120" t="s">
        <v>73</v>
      </c>
      <c r="C72" s="287" t="s">
        <v>1917</v>
      </c>
      <c r="D72" s="288" t="s">
        <v>1918</v>
      </c>
      <c r="E72" s="124" t="s">
        <v>1804</v>
      </c>
      <c r="F72" s="289">
        <v>500</v>
      </c>
      <c r="G72" s="290" t="s">
        <v>1805</v>
      </c>
      <c r="H72" s="291" t="s">
        <v>1829</v>
      </c>
      <c r="I72" s="139">
        <f t="shared" si="4"/>
        <v>8</v>
      </c>
      <c r="J72" s="140">
        <f t="shared" si="0"/>
        <v>9.6</v>
      </c>
      <c r="K72" s="141">
        <f t="shared" si="1"/>
        <v>4000</v>
      </c>
      <c r="L72" s="142">
        <f t="shared" si="2"/>
        <v>4800</v>
      </c>
      <c r="T72" s="118" t="str">
        <f t="shared" si="3"/>
        <v>219014</v>
      </c>
      <c r="U72" s="118">
        <v>8</v>
      </c>
    </row>
    <row r="73" spans="1:21">
      <c r="A73" s="119" t="s">
        <v>69</v>
      </c>
      <c r="B73" s="120" t="s">
        <v>73</v>
      </c>
      <c r="C73" s="287" t="s">
        <v>1919</v>
      </c>
      <c r="D73" s="288" t="s">
        <v>1920</v>
      </c>
      <c r="E73" s="124" t="s">
        <v>1804</v>
      </c>
      <c r="F73" s="289">
        <v>400</v>
      </c>
      <c r="G73" s="290" t="s">
        <v>1805</v>
      </c>
      <c r="H73" s="291" t="s">
        <v>1829</v>
      </c>
      <c r="I73" s="139">
        <f t="shared" si="4"/>
        <v>8.6</v>
      </c>
      <c r="J73" s="140">
        <f t="shared" si="0"/>
        <v>10.32</v>
      </c>
      <c r="K73" s="141">
        <f t="shared" si="1"/>
        <v>3440</v>
      </c>
      <c r="L73" s="142">
        <f t="shared" si="2"/>
        <v>4128</v>
      </c>
      <c r="T73" s="118" t="str">
        <f t="shared" si="3"/>
        <v>219017</v>
      </c>
      <c r="U73" s="118">
        <v>8.6</v>
      </c>
    </row>
    <row r="74" spans="1:21">
      <c r="A74" s="119" t="s">
        <v>69</v>
      </c>
      <c r="B74" s="120" t="s">
        <v>73</v>
      </c>
      <c r="C74" s="287" t="s">
        <v>1921</v>
      </c>
      <c r="D74" s="288" t="s">
        <v>1922</v>
      </c>
      <c r="E74" s="124" t="s">
        <v>1804</v>
      </c>
      <c r="F74" s="289">
        <v>400</v>
      </c>
      <c r="G74" s="290" t="s">
        <v>1805</v>
      </c>
      <c r="H74" s="291" t="s">
        <v>1829</v>
      </c>
      <c r="I74" s="139">
        <f t="shared" si="4"/>
        <v>9.58</v>
      </c>
      <c r="J74" s="140">
        <f t="shared" si="0"/>
        <v>11.5</v>
      </c>
      <c r="K74" s="141">
        <f t="shared" si="1"/>
        <v>3832</v>
      </c>
      <c r="L74" s="142">
        <f t="shared" si="2"/>
        <v>4598.3999999999996</v>
      </c>
      <c r="T74" s="118" t="str">
        <f t="shared" si="3"/>
        <v>219018</v>
      </c>
      <c r="U74" s="118">
        <v>9.58</v>
      </c>
    </row>
    <row r="75" spans="1:21">
      <c r="A75" s="119" t="s">
        <v>69</v>
      </c>
      <c r="B75" s="146" t="s">
        <v>74</v>
      </c>
      <c r="C75" s="287" t="s">
        <v>1923</v>
      </c>
      <c r="D75" s="288" t="s">
        <v>1924</v>
      </c>
      <c r="E75" s="124" t="s">
        <v>1804</v>
      </c>
      <c r="F75" s="289">
        <v>1000</v>
      </c>
      <c r="G75" s="290" t="s">
        <v>1805</v>
      </c>
      <c r="H75" s="291" t="s">
        <v>1829</v>
      </c>
      <c r="I75" s="139">
        <f t="shared" si="4"/>
        <v>6.32</v>
      </c>
      <c r="J75" s="140">
        <f t="shared" si="0"/>
        <v>7.58</v>
      </c>
      <c r="K75" s="141">
        <f t="shared" si="1"/>
        <v>6320</v>
      </c>
      <c r="L75" s="142">
        <f t="shared" si="2"/>
        <v>7584</v>
      </c>
      <c r="T75" s="118" t="str">
        <f t="shared" si="3"/>
        <v>184134</v>
      </c>
      <c r="U75" s="118">
        <v>6.32</v>
      </c>
    </row>
    <row r="76" spans="1:21">
      <c r="A76" s="119" t="s">
        <v>69</v>
      </c>
      <c r="B76" s="120" t="s">
        <v>74</v>
      </c>
      <c r="C76" s="287" t="s">
        <v>1925</v>
      </c>
      <c r="D76" s="288" t="s">
        <v>1926</v>
      </c>
      <c r="E76" s="124" t="s">
        <v>1804</v>
      </c>
      <c r="F76" s="289">
        <v>1000</v>
      </c>
      <c r="G76" s="290" t="s">
        <v>1805</v>
      </c>
      <c r="H76" s="291" t="s">
        <v>1829</v>
      </c>
      <c r="I76" s="139">
        <f t="shared" si="4"/>
        <v>6.64</v>
      </c>
      <c r="J76" s="140">
        <f t="shared" si="0"/>
        <v>7.97</v>
      </c>
      <c r="K76" s="141">
        <f t="shared" si="1"/>
        <v>6640</v>
      </c>
      <c r="L76" s="142">
        <f t="shared" si="2"/>
        <v>7968</v>
      </c>
      <c r="T76" s="118" t="str">
        <f t="shared" si="3"/>
        <v>184135</v>
      </c>
      <c r="U76" s="118">
        <v>6.6400000000000006</v>
      </c>
    </row>
    <row r="77" spans="1:21">
      <c r="A77" s="119" t="s">
        <v>69</v>
      </c>
      <c r="B77" s="120" t="s">
        <v>74</v>
      </c>
      <c r="C77" s="287" t="s">
        <v>1927</v>
      </c>
      <c r="D77" s="288" t="s">
        <v>1928</v>
      </c>
      <c r="E77" s="124" t="s">
        <v>1804</v>
      </c>
      <c r="F77" s="289">
        <v>900</v>
      </c>
      <c r="G77" s="290" t="s">
        <v>1805</v>
      </c>
      <c r="H77" s="291" t="s">
        <v>1829</v>
      </c>
      <c r="I77" s="139">
        <f t="shared" si="4"/>
        <v>6.92</v>
      </c>
      <c r="J77" s="140">
        <f t="shared" si="0"/>
        <v>8.3000000000000007</v>
      </c>
      <c r="K77" s="141">
        <f t="shared" si="1"/>
        <v>6228</v>
      </c>
      <c r="L77" s="142">
        <f t="shared" si="2"/>
        <v>7473.6</v>
      </c>
      <c r="T77" s="118" t="str">
        <f t="shared" si="3"/>
        <v>184073</v>
      </c>
      <c r="U77" s="118">
        <v>6.92</v>
      </c>
    </row>
    <row r="78" spans="1:21">
      <c r="A78" s="119" t="s">
        <v>69</v>
      </c>
      <c r="B78" s="120" t="s">
        <v>74</v>
      </c>
      <c r="C78" s="287" t="s">
        <v>1929</v>
      </c>
      <c r="D78" s="288" t="s">
        <v>1930</v>
      </c>
      <c r="E78" s="124" t="s">
        <v>1804</v>
      </c>
      <c r="F78" s="289">
        <v>750</v>
      </c>
      <c r="G78" s="290" t="s">
        <v>1805</v>
      </c>
      <c r="H78" s="291" t="s">
        <v>1829</v>
      </c>
      <c r="I78" s="139">
        <f t="shared" si="4"/>
        <v>7.26</v>
      </c>
      <c r="J78" s="140">
        <f t="shared" si="0"/>
        <v>8.7100000000000009</v>
      </c>
      <c r="K78" s="141">
        <f t="shared" si="1"/>
        <v>5445</v>
      </c>
      <c r="L78" s="142">
        <f t="shared" si="2"/>
        <v>6534</v>
      </c>
      <c r="T78" s="118" t="str">
        <f t="shared" si="3"/>
        <v>184136</v>
      </c>
      <c r="U78" s="118">
        <v>7.26</v>
      </c>
    </row>
    <row r="79" spans="1:21">
      <c r="A79" s="119" t="s">
        <v>69</v>
      </c>
      <c r="B79" s="120" t="s">
        <v>74</v>
      </c>
      <c r="C79" s="287" t="s">
        <v>1931</v>
      </c>
      <c r="D79" s="288" t="s">
        <v>1932</v>
      </c>
      <c r="E79" s="124" t="s">
        <v>1804</v>
      </c>
      <c r="F79" s="289">
        <v>600</v>
      </c>
      <c r="G79" s="290" t="s">
        <v>1805</v>
      </c>
      <c r="H79" s="291" t="s">
        <v>1829</v>
      </c>
      <c r="I79" s="139">
        <f t="shared" si="4"/>
        <v>7.8</v>
      </c>
      <c r="J79" s="140">
        <f t="shared" si="0"/>
        <v>9.36</v>
      </c>
      <c r="K79" s="141">
        <f t="shared" si="1"/>
        <v>4680</v>
      </c>
      <c r="L79" s="142">
        <f t="shared" si="2"/>
        <v>5616</v>
      </c>
      <c r="T79" s="118" t="str">
        <f t="shared" si="3"/>
        <v>186912</v>
      </c>
      <c r="U79" s="118">
        <v>7.8</v>
      </c>
    </row>
    <row r="80" spans="1:21">
      <c r="A80" s="119" t="s">
        <v>69</v>
      </c>
      <c r="B80" s="120" t="s">
        <v>74</v>
      </c>
      <c r="C80" s="287" t="s">
        <v>1933</v>
      </c>
      <c r="D80" s="288" t="s">
        <v>1934</v>
      </c>
      <c r="E80" s="124" t="s">
        <v>1804</v>
      </c>
      <c r="F80" s="289">
        <v>500</v>
      </c>
      <c r="G80" s="290" t="s">
        <v>1805</v>
      </c>
      <c r="H80" s="291" t="s">
        <v>1829</v>
      </c>
      <c r="I80" s="139">
        <f t="shared" si="4"/>
        <v>8.14</v>
      </c>
      <c r="J80" s="140">
        <f t="shared" si="0"/>
        <v>9.77</v>
      </c>
      <c r="K80" s="141">
        <f t="shared" si="1"/>
        <v>4070</v>
      </c>
      <c r="L80" s="142">
        <f t="shared" si="2"/>
        <v>4884</v>
      </c>
      <c r="T80" s="118" t="str">
        <f t="shared" si="3"/>
        <v>186941</v>
      </c>
      <c r="U80" s="118">
        <v>8.14</v>
      </c>
    </row>
    <row r="81" spans="1:21">
      <c r="A81" s="119" t="s">
        <v>69</v>
      </c>
      <c r="B81" s="120" t="s">
        <v>74</v>
      </c>
      <c r="C81" s="287" t="s">
        <v>1935</v>
      </c>
      <c r="D81" s="288" t="s">
        <v>1936</v>
      </c>
      <c r="E81" s="124" t="s">
        <v>1804</v>
      </c>
      <c r="F81" s="289">
        <v>500</v>
      </c>
      <c r="G81" s="290" t="s">
        <v>1805</v>
      </c>
      <c r="H81" s="291" t="s">
        <v>1829</v>
      </c>
      <c r="I81" s="139">
        <f t="shared" si="4"/>
        <v>8.7799999999999994</v>
      </c>
      <c r="J81" s="140">
        <f t="shared" ref="J81:J83" si="5">ROUND(I81*1.2,2)</f>
        <v>10.54</v>
      </c>
      <c r="K81" s="141">
        <f t="shared" ref="K81:K83" si="6">ROUND(I81*F81,2)</f>
        <v>4390</v>
      </c>
      <c r="L81" s="142">
        <f t="shared" ref="L81:L83" si="7">ROUND(K81*1.2,2)</f>
        <v>5268</v>
      </c>
      <c r="T81" s="118" t="str">
        <f t="shared" ref="T81:T83" si="8">TEXT(C81,0)</f>
        <v>186942</v>
      </c>
      <c r="U81" s="118">
        <v>8.7799999999999994</v>
      </c>
    </row>
    <row r="82" spans="1:21">
      <c r="A82" s="303" t="s">
        <v>69</v>
      </c>
      <c r="B82" s="120" t="s">
        <v>74</v>
      </c>
      <c r="C82" s="287" t="s">
        <v>1937</v>
      </c>
      <c r="D82" s="288" t="s">
        <v>1938</v>
      </c>
      <c r="E82" s="124" t="s">
        <v>1804</v>
      </c>
      <c r="F82" s="289">
        <v>400</v>
      </c>
      <c r="G82" s="304" t="s">
        <v>1805</v>
      </c>
      <c r="H82" s="291" t="s">
        <v>1829</v>
      </c>
      <c r="I82" s="139">
        <f t="shared" si="4"/>
        <v>9.36</v>
      </c>
      <c r="J82" s="140">
        <f t="shared" si="5"/>
        <v>11.23</v>
      </c>
      <c r="K82" s="141">
        <f t="shared" si="6"/>
        <v>3744</v>
      </c>
      <c r="L82" s="142">
        <f t="shared" si="7"/>
        <v>4492.8</v>
      </c>
      <c r="T82" s="118" t="str">
        <f t="shared" si="8"/>
        <v>186943</v>
      </c>
      <c r="U82" s="118">
        <v>9.36</v>
      </c>
    </row>
    <row r="83" spans="1:21">
      <c r="A83" s="305" t="s">
        <v>69</v>
      </c>
      <c r="B83" s="152" t="s">
        <v>74</v>
      </c>
      <c r="C83" s="306" t="s">
        <v>1939</v>
      </c>
      <c r="D83" s="307" t="s">
        <v>1940</v>
      </c>
      <c r="E83" s="157" t="s">
        <v>1804</v>
      </c>
      <c r="F83" s="308">
        <v>400</v>
      </c>
      <c r="G83" s="309" t="s">
        <v>1805</v>
      </c>
      <c r="H83" s="310" t="s">
        <v>1829</v>
      </c>
      <c r="I83" s="172">
        <f t="shared" si="4"/>
        <v>9.84</v>
      </c>
      <c r="J83" s="173">
        <f t="shared" si="5"/>
        <v>11.81</v>
      </c>
      <c r="K83" s="174">
        <f t="shared" si="6"/>
        <v>3936</v>
      </c>
      <c r="L83" s="175">
        <f t="shared" si="7"/>
        <v>4723.2</v>
      </c>
      <c r="T83" s="232" t="str">
        <f t="shared" si="8"/>
        <v>186944</v>
      </c>
      <c r="U83" s="232">
        <v>9.84</v>
      </c>
    </row>
  </sheetData>
  <autoFilter ref="A16:L16"/>
  <mergeCells count="6">
    <mergeCell ref="A1:L1"/>
    <mergeCell ref="F15:G15"/>
    <mergeCell ref="A2:L2"/>
    <mergeCell ref="A6:L6"/>
    <mergeCell ref="I15:L15"/>
    <mergeCell ref="A4:L4"/>
  </mergeCells>
  <conditionalFormatting sqref="C79:C1048576 C15:C17 C9:C11">
    <cfRule type="duplicateValues" dxfId="1" priority="1454"/>
  </conditionalFormatting>
  <conditionalFormatting sqref="C18:C81">
    <cfRule type="duplicateValues" dxfId="0" priority="1464"/>
  </conditionalFormatting>
  <pageMargins left="0.25" right="0.25" top="0.75" bottom="0.75" header="0.3" footer="0.3"/>
  <pageSetup paperSize="9" scale="41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63" workbookViewId="0">
      <pane xSplit="3" ySplit="12" topLeftCell="D13" activePane="bottomRight" state="frozen"/>
      <selection sqref="A1:Q1"/>
      <selection pane="topRight"/>
      <selection pane="bottomLeft"/>
      <selection pane="bottomRight" sqref="A1:Q1"/>
    </sheetView>
  </sheetViews>
  <sheetFormatPr defaultColWidth="9.140625" defaultRowHeight="15"/>
  <cols>
    <col min="1" max="1" width="40.140625" style="50" bestFit="1" customWidth="1"/>
    <col min="2" max="2" width="49.140625" style="50" bestFit="1" customWidth="1"/>
    <col min="3" max="3" width="117.140625" style="50" bestFit="1" customWidth="1"/>
    <col min="4" max="4" width="32.140625" style="50" bestFit="1" customWidth="1"/>
    <col min="5" max="5" width="31.85546875" style="50" bestFit="1" customWidth="1"/>
    <col min="6" max="9" width="16.140625" style="50" bestFit="1" customWidth="1"/>
    <col min="10" max="15" width="9" style="50" bestFit="1" customWidth="1"/>
    <col min="16" max="16" width="16.42578125" style="50" bestFit="1" customWidth="1"/>
    <col min="17" max="17" width="16.42578125" style="52" bestFit="1" customWidth="1"/>
    <col min="18" max="18" width="9.140625" style="50" bestFit="1"/>
    <col min="19" max="16384" width="9.140625" style="50"/>
  </cols>
  <sheetData>
    <row r="1" spans="1:17" ht="50.25" customHeight="1">
      <c r="A1" s="375"/>
      <c r="B1" s="375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>
      <c r="A3" s="61"/>
      <c r="B3" s="61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6"/>
    </row>
    <row r="4" spans="1:17">
      <c r="A4" s="62"/>
      <c r="B4" s="6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6"/>
    </row>
    <row r="5" spans="1:17">
      <c r="A5" s="62"/>
      <c r="B5" s="6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6"/>
    </row>
    <row r="6" spans="1:17">
      <c r="A6" s="62"/>
      <c r="B6" s="6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6"/>
    </row>
    <row r="7" spans="1:17">
      <c r="A7" s="62"/>
      <c r="B7" s="62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6"/>
    </row>
    <row r="8" spans="1:17">
      <c r="A8" s="62"/>
      <c r="B8" s="62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56"/>
    </row>
    <row r="9" spans="1:17">
      <c r="A9" s="62"/>
      <c r="B9" s="6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56"/>
    </row>
    <row r="10" spans="1:17">
      <c r="A10" s="6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s="66" customFormat="1">
      <c r="A11" s="60"/>
      <c r="B11" s="60"/>
      <c r="C11" s="60"/>
      <c r="D11" s="60"/>
      <c r="E11" s="60"/>
      <c r="F11" s="60"/>
      <c r="G11" s="378" t="s">
        <v>1941</v>
      </c>
      <c r="H11" s="379"/>
      <c r="I11" s="380"/>
      <c r="J11" s="357" t="s">
        <v>1942</v>
      </c>
      <c r="K11" s="358"/>
      <c r="L11" s="358"/>
      <c r="M11" s="358"/>
      <c r="N11" s="358"/>
      <c r="O11" s="359"/>
      <c r="P11" s="376" t="s">
        <v>1943</v>
      </c>
      <c r="Q11" s="377"/>
    </row>
    <row r="12" spans="1:17" s="66" customFormat="1" ht="45">
      <c r="A12" s="68" t="s">
        <v>55</v>
      </c>
      <c r="B12" s="69" t="s">
        <v>6</v>
      </c>
      <c r="C12" s="69" t="s">
        <v>1944</v>
      </c>
      <c r="D12" s="69" t="s">
        <v>1945</v>
      </c>
      <c r="E12" s="69" t="s">
        <v>1946</v>
      </c>
      <c r="F12" s="311" t="s">
        <v>104</v>
      </c>
      <c r="G12" s="75" t="s">
        <v>136</v>
      </c>
      <c r="H12" s="312" t="s">
        <v>133</v>
      </c>
      <c r="I12" s="313" t="s">
        <v>1947</v>
      </c>
      <c r="J12" s="71" t="s">
        <v>105</v>
      </c>
      <c r="K12" s="72" t="s">
        <v>106</v>
      </c>
      <c r="L12" s="72" t="s">
        <v>107</v>
      </c>
      <c r="M12" s="73" t="s">
        <v>108</v>
      </c>
      <c r="N12" s="73" t="s">
        <v>109</v>
      </c>
      <c r="O12" s="74" t="s">
        <v>110</v>
      </c>
      <c r="P12" s="75" t="s">
        <v>1948</v>
      </c>
      <c r="Q12" s="78" t="s">
        <v>1949</v>
      </c>
    </row>
    <row r="13" spans="1:17" ht="78.75" customHeight="1">
      <c r="A13" s="92" t="s">
        <v>7</v>
      </c>
      <c r="B13" s="93" t="s">
        <v>8</v>
      </c>
      <c r="C13" s="314" t="s">
        <v>1950</v>
      </c>
      <c r="D13" s="93" t="s">
        <v>1951</v>
      </c>
      <c r="E13" s="93" t="s">
        <v>1952</v>
      </c>
      <c r="F13" s="315" t="s">
        <v>131</v>
      </c>
      <c r="G13" s="98" t="s">
        <v>1953</v>
      </c>
      <c r="H13" s="99" t="s">
        <v>1953</v>
      </c>
      <c r="I13" s="101" t="s">
        <v>1953</v>
      </c>
      <c r="J13" s="98" t="s">
        <v>132</v>
      </c>
      <c r="K13" s="99"/>
      <c r="L13" s="99"/>
      <c r="M13" s="100"/>
      <c r="N13" s="100"/>
      <c r="O13" s="101"/>
      <c r="P13" s="102" t="s">
        <v>1954</v>
      </c>
      <c r="Q13" s="105" t="s">
        <v>1955</v>
      </c>
    </row>
    <row r="14" spans="1:17" ht="78.75" customHeight="1">
      <c r="A14" s="119" t="s">
        <v>7</v>
      </c>
      <c r="B14" s="146" t="s">
        <v>11</v>
      </c>
      <c r="C14" s="146" t="s">
        <v>1956</v>
      </c>
      <c r="D14" s="146" t="s">
        <v>1951</v>
      </c>
      <c r="E14" s="146" t="s">
        <v>1952</v>
      </c>
      <c r="F14" s="316" t="s">
        <v>131</v>
      </c>
      <c r="G14" s="125" t="s">
        <v>1953</v>
      </c>
      <c r="H14" s="126" t="s">
        <v>1953</v>
      </c>
      <c r="I14" s="128" t="s">
        <v>1953</v>
      </c>
      <c r="J14" s="125" t="s">
        <v>132</v>
      </c>
      <c r="K14" s="126"/>
      <c r="L14" s="126"/>
      <c r="M14" s="127"/>
      <c r="N14" s="127"/>
      <c r="O14" s="128"/>
      <c r="P14" s="129" t="s">
        <v>1954</v>
      </c>
      <c r="Q14" s="132" t="s">
        <v>1955</v>
      </c>
    </row>
    <row r="15" spans="1:17" ht="78.75" customHeight="1">
      <c r="A15" s="119" t="s">
        <v>7</v>
      </c>
      <c r="B15" s="121" t="s">
        <v>12</v>
      </c>
      <c r="C15" s="146" t="s">
        <v>1957</v>
      </c>
      <c r="D15" s="146" t="s">
        <v>1951</v>
      </c>
      <c r="E15" s="146" t="s">
        <v>1952</v>
      </c>
      <c r="F15" s="316" t="s">
        <v>131</v>
      </c>
      <c r="G15" s="125" t="s">
        <v>1953</v>
      </c>
      <c r="H15" s="126" t="s">
        <v>1953</v>
      </c>
      <c r="I15" s="128" t="s">
        <v>1953</v>
      </c>
      <c r="J15" s="125" t="s">
        <v>132</v>
      </c>
      <c r="K15" s="126"/>
      <c r="L15" s="126"/>
      <c r="M15" s="127"/>
      <c r="N15" s="127"/>
      <c r="O15" s="128"/>
      <c r="P15" s="129" t="s">
        <v>1954</v>
      </c>
      <c r="Q15" s="132" t="s">
        <v>1955</v>
      </c>
    </row>
    <row r="16" spans="1:17" ht="78.75" customHeight="1">
      <c r="A16" s="119" t="s">
        <v>7</v>
      </c>
      <c r="B16" s="121" t="s">
        <v>13</v>
      </c>
      <c r="C16" s="317" t="s">
        <v>1958</v>
      </c>
      <c r="D16" s="146" t="s">
        <v>1951</v>
      </c>
      <c r="E16" s="146" t="s">
        <v>1952</v>
      </c>
      <c r="F16" s="318" t="s">
        <v>131</v>
      </c>
      <c r="G16" s="125" t="s">
        <v>1953</v>
      </c>
      <c r="H16" s="126" t="s">
        <v>1953</v>
      </c>
      <c r="I16" s="128" t="s">
        <v>1953</v>
      </c>
      <c r="J16" s="125" t="s">
        <v>132</v>
      </c>
      <c r="K16" s="126"/>
      <c r="L16" s="126"/>
      <c r="M16" s="127"/>
      <c r="N16" s="127"/>
      <c r="O16" s="128"/>
      <c r="P16" s="129" t="s">
        <v>1954</v>
      </c>
      <c r="Q16" s="132"/>
    </row>
    <row r="17" spans="1:17" ht="78.75" customHeight="1">
      <c r="A17" s="119" t="s">
        <v>7</v>
      </c>
      <c r="B17" s="146" t="s">
        <v>14</v>
      </c>
      <c r="C17" s="146" t="s">
        <v>1959</v>
      </c>
      <c r="D17" s="146" t="s">
        <v>1960</v>
      </c>
      <c r="E17" s="146" t="s">
        <v>1961</v>
      </c>
      <c r="F17" s="318" t="s">
        <v>131</v>
      </c>
      <c r="G17" s="125" t="s">
        <v>1953</v>
      </c>
      <c r="H17" s="126" t="s">
        <v>1953</v>
      </c>
      <c r="I17" s="128" t="s">
        <v>1953</v>
      </c>
      <c r="J17" s="125" t="s">
        <v>132</v>
      </c>
      <c r="K17" s="126"/>
      <c r="L17" s="126"/>
      <c r="M17" s="127"/>
      <c r="N17" s="127"/>
      <c r="O17" s="128"/>
      <c r="P17" s="129" t="s">
        <v>1954</v>
      </c>
      <c r="Q17" s="132" t="s">
        <v>1955</v>
      </c>
    </row>
    <row r="18" spans="1:17" ht="78.75" customHeight="1">
      <c r="A18" s="119" t="s">
        <v>7</v>
      </c>
      <c r="B18" s="146" t="s">
        <v>15</v>
      </c>
      <c r="C18" s="146" t="s">
        <v>1962</v>
      </c>
      <c r="D18" s="146" t="s">
        <v>1960</v>
      </c>
      <c r="E18" s="146" t="s">
        <v>1961</v>
      </c>
      <c r="F18" s="318" t="s">
        <v>131</v>
      </c>
      <c r="G18" s="125" t="s">
        <v>1953</v>
      </c>
      <c r="H18" s="126" t="s">
        <v>1953</v>
      </c>
      <c r="I18" s="128" t="s">
        <v>1953</v>
      </c>
      <c r="J18" s="125" t="s">
        <v>132</v>
      </c>
      <c r="K18" s="126"/>
      <c r="L18" s="126"/>
      <c r="M18" s="127"/>
      <c r="N18" s="127"/>
      <c r="O18" s="128"/>
      <c r="P18" s="129" t="s">
        <v>1954</v>
      </c>
      <c r="Q18" s="132" t="s">
        <v>1955</v>
      </c>
    </row>
    <row r="19" spans="1:17" ht="78.75" customHeight="1">
      <c r="A19" s="119" t="s">
        <v>7</v>
      </c>
      <c r="B19" s="121" t="s">
        <v>16</v>
      </c>
      <c r="C19" s="146" t="s">
        <v>1963</v>
      </c>
      <c r="D19" s="146" t="s">
        <v>1960</v>
      </c>
      <c r="E19" s="146" t="s">
        <v>1961</v>
      </c>
      <c r="F19" s="318" t="s">
        <v>131</v>
      </c>
      <c r="G19" s="125" t="s">
        <v>1953</v>
      </c>
      <c r="H19" s="126" t="s">
        <v>1953</v>
      </c>
      <c r="I19" s="128" t="s">
        <v>1953</v>
      </c>
      <c r="J19" s="125" t="s">
        <v>132</v>
      </c>
      <c r="K19" s="126"/>
      <c r="L19" s="126"/>
      <c r="M19" s="127"/>
      <c r="N19" s="127"/>
      <c r="O19" s="128"/>
      <c r="P19" s="129" t="s">
        <v>1954</v>
      </c>
      <c r="Q19" s="132" t="s">
        <v>1955</v>
      </c>
    </row>
    <row r="20" spans="1:17" ht="78.75" customHeight="1">
      <c r="A20" s="119" t="s">
        <v>7</v>
      </c>
      <c r="B20" s="319" t="s">
        <v>17</v>
      </c>
      <c r="C20" s="319" t="s">
        <v>1964</v>
      </c>
      <c r="D20" s="319" t="s">
        <v>1960</v>
      </c>
      <c r="E20" s="146" t="s">
        <v>1961</v>
      </c>
      <c r="F20" s="320" t="s">
        <v>131</v>
      </c>
      <c r="G20" s="321" t="s">
        <v>1953</v>
      </c>
      <c r="H20" s="322" t="s">
        <v>1953</v>
      </c>
      <c r="I20" s="323" t="s">
        <v>1953</v>
      </c>
      <c r="J20" s="321" t="s">
        <v>132</v>
      </c>
      <c r="K20" s="322"/>
      <c r="L20" s="322"/>
      <c r="M20" s="324"/>
      <c r="N20" s="324"/>
      <c r="O20" s="323"/>
      <c r="P20" s="325" t="s">
        <v>1954</v>
      </c>
      <c r="Q20" s="326"/>
    </row>
    <row r="21" spans="1:17" ht="78.75" customHeight="1">
      <c r="A21" s="207" t="s">
        <v>7</v>
      </c>
      <c r="B21" s="327" t="s">
        <v>18</v>
      </c>
      <c r="C21" s="327" t="s">
        <v>1965</v>
      </c>
      <c r="D21" s="327" t="s">
        <v>1966</v>
      </c>
      <c r="E21" s="327" t="s">
        <v>1967</v>
      </c>
      <c r="F21" s="328" t="s">
        <v>131</v>
      </c>
      <c r="G21" s="329" t="s">
        <v>1953</v>
      </c>
      <c r="H21" s="330" t="s">
        <v>1953</v>
      </c>
      <c r="I21" s="331" t="s">
        <v>1953</v>
      </c>
      <c r="J21" s="329" t="s">
        <v>132</v>
      </c>
      <c r="K21" s="330"/>
      <c r="L21" s="330"/>
      <c r="M21" s="332"/>
      <c r="N21" s="332"/>
      <c r="O21" s="331"/>
      <c r="P21" s="333" t="s">
        <v>1954</v>
      </c>
      <c r="Q21" s="334"/>
    </row>
    <row r="22" spans="1:17" ht="78.75" customHeight="1">
      <c r="A22" s="92" t="s">
        <v>19</v>
      </c>
      <c r="B22" s="93" t="s">
        <v>20</v>
      </c>
      <c r="C22" s="93" t="s">
        <v>1968</v>
      </c>
      <c r="D22" s="93" t="s">
        <v>1969</v>
      </c>
      <c r="E22" s="93" t="s">
        <v>1970</v>
      </c>
      <c r="F22" s="315" t="s">
        <v>131</v>
      </c>
      <c r="G22" s="98" t="s">
        <v>1971</v>
      </c>
      <c r="H22" s="99" t="s">
        <v>1972</v>
      </c>
      <c r="I22" s="101" t="s">
        <v>1973</v>
      </c>
      <c r="J22" s="98"/>
      <c r="K22" s="99"/>
      <c r="L22" s="99"/>
      <c r="M22" s="100"/>
      <c r="N22" s="100" t="s">
        <v>132</v>
      </c>
      <c r="O22" s="101"/>
      <c r="P22" s="102" t="s">
        <v>1954</v>
      </c>
      <c r="Q22" s="105" t="s">
        <v>1955</v>
      </c>
    </row>
    <row r="23" spans="1:17" ht="78.75" customHeight="1">
      <c r="A23" s="151" t="s">
        <v>19</v>
      </c>
      <c r="B23" s="335" t="s">
        <v>21</v>
      </c>
      <c r="C23" s="335" t="s">
        <v>1974</v>
      </c>
      <c r="D23" s="335" t="s">
        <v>1975</v>
      </c>
      <c r="E23" s="335" t="s">
        <v>1976</v>
      </c>
      <c r="F23" s="336" t="s">
        <v>131</v>
      </c>
      <c r="G23" s="158" t="s">
        <v>1971</v>
      </c>
      <c r="H23" s="159" t="s">
        <v>1972</v>
      </c>
      <c r="I23" s="161" t="s">
        <v>1973</v>
      </c>
      <c r="J23" s="158"/>
      <c r="K23" s="159"/>
      <c r="L23" s="159"/>
      <c r="M23" s="160"/>
      <c r="N23" s="160" t="s">
        <v>132</v>
      </c>
      <c r="O23" s="161"/>
      <c r="P23" s="162" t="s">
        <v>1954</v>
      </c>
      <c r="Q23" s="165" t="s">
        <v>1955</v>
      </c>
    </row>
    <row r="24" spans="1:17" ht="78.75" customHeight="1">
      <c r="A24" s="178" t="s">
        <v>22</v>
      </c>
      <c r="B24" s="179" t="s">
        <v>23</v>
      </c>
      <c r="C24" s="179" t="s">
        <v>1977</v>
      </c>
      <c r="D24" s="179" t="s">
        <v>1978</v>
      </c>
      <c r="E24" s="179" t="s">
        <v>1979</v>
      </c>
      <c r="F24" s="337" t="s">
        <v>131</v>
      </c>
      <c r="G24" s="184" t="s">
        <v>1953</v>
      </c>
      <c r="H24" s="185" t="s">
        <v>1980</v>
      </c>
      <c r="I24" s="187" t="s">
        <v>1981</v>
      </c>
      <c r="J24" s="184" t="s">
        <v>132</v>
      </c>
      <c r="K24" s="185"/>
      <c r="L24" s="185"/>
      <c r="M24" s="186"/>
      <c r="N24" s="186"/>
      <c r="O24" s="187"/>
      <c r="P24" s="188" t="s">
        <v>1954</v>
      </c>
      <c r="Q24" s="191"/>
    </row>
    <row r="25" spans="1:17" ht="78.75" customHeight="1">
      <c r="A25" s="207" t="s">
        <v>22</v>
      </c>
      <c r="B25" s="338" t="s">
        <v>24</v>
      </c>
      <c r="C25" s="338" t="s">
        <v>1982</v>
      </c>
      <c r="D25" s="338" t="s">
        <v>1978</v>
      </c>
      <c r="E25" s="338" t="s">
        <v>1979</v>
      </c>
      <c r="F25" s="339" t="s">
        <v>131</v>
      </c>
      <c r="G25" s="213" t="s">
        <v>1953</v>
      </c>
      <c r="H25" s="214" t="s">
        <v>1980</v>
      </c>
      <c r="I25" s="216" t="s">
        <v>1981</v>
      </c>
      <c r="J25" s="213" t="s">
        <v>132</v>
      </c>
      <c r="K25" s="214"/>
      <c r="L25" s="214"/>
      <c r="M25" s="215"/>
      <c r="N25" s="215"/>
      <c r="O25" s="216"/>
      <c r="P25" s="217" t="s">
        <v>1954</v>
      </c>
      <c r="Q25" s="220"/>
    </row>
    <row r="26" spans="1:17" ht="78.75" customHeight="1">
      <c r="A26" s="92" t="s">
        <v>25</v>
      </c>
      <c r="B26" s="93" t="s">
        <v>26</v>
      </c>
      <c r="C26" s="93" t="s">
        <v>1983</v>
      </c>
      <c r="D26" s="93" t="s">
        <v>1984</v>
      </c>
      <c r="E26" s="93" t="s">
        <v>1985</v>
      </c>
      <c r="F26" s="315" t="s">
        <v>337</v>
      </c>
      <c r="G26" s="98" t="s">
        <v>1986</v>
      </c>
      <c r="H26" s="99" t="s">
        <v>1980</v>
      </c>
      <c r="I26" s="101" t="s">
        <v>1981</v>
      </c>
      <c r="J26" s="98" t="s">
        <v>132</v>
      </c>
      <c r="K26" s="99"/>
      <c r="L26" s="99"/>
      <c r="M26" s="100" t="s">
        <v>132</v>
      </c>
      <c r="N26" s="100"/>
      <c r="O26" s="101"/>
      <c r="P26" s="102" t="s">
        <v>1954</v>
      </c>
      <c r="Q26" s="105"/>
    </row>
    <row r="27" spans="1:17" ht="78.75" customHeight="1">
      <c r="A27" s="151" t="s">
        <v>25</v>
      </c>
      <c r="B27" s="335" t="s">
        <v>27</v>
      </c>
      <c r="C27" s="335" t="s">
        <v>1987</v>
      </c>
      <c r="D27" s="335" t="s">
        <v>1984</v>
      </c>
      <c r="E27" s="335" t="s">
        <v>1988</v>
      </c>
      <c r="F27" s="336" t="s">
        <v>337</v>
      </c>
      <c r="G27" s="158" t="s">
        <v>1986</v>
      </c>
      <c r="H27" s="159" t="s">
        <v>1980</v>
      </c>
      <c r="I27" s="161" t="s">
        <v>1981</v>
      </c>
      <c r="J27" s="158" t="s">
        <v>132</v>
      </c>
      <c r="K27" s="159"/>
      <c r="L27" s="159"/>
      <c r="M27" s="160" t="s">
        <v>132</v>
      </c>
      <c r="N27" s="160"/>
      <c r="O27" s="161"/>
      <c r="P27" s="162" t="s">
        <v>1954</v>
      </c>
      <c r="Q27" s="165"/>
    </row>
    <row r="28" spans="1:17" ht="63.75" customHeight="1">
      <c r="A28" s="340" t="s">
        <v>28</v>
      </c>
      <c r="B28" s="327" t="s">
        <v>29</v>
      </c>
      <c r="C28" s="327" t="s">
        <v>1989</v>
      </c>
      <c r="D28" s="327" t="s">
        <v>1984</v>
      </c>
      <c r="E28" s="327" t="s">
        <v>1990</v>
      </c>
      <c r="F28" s="328" t="s">
        <v>337</v>
      </c>
      <c r="G28" s="329" t="s">
        <v>1986</v>
      </c>
      <c r="H28" s="330" t="s">
        <v>1980</v>
      </c>
      <c r="I28" s="331" t="s">
        <v>1981</v>
      </c>
      <c r="J28" s="329" t="s">
        <v>132</v>
      </c>
      <c r="K28" s="330"/>
      <c r="L28" s="330"/>
      <c r="M28" s="332"/>
      <c r="N28" s="332"/>
      <c r="O28" s="331"/>
      <c r="P28" s="333" t="s">
        <v>1954</v>
      </c>
      <c r="Q28" s="334"/>
    </row>
    <row r="29" spans="1:17" ht="63.75" customHeight="1">
      <c r="A29" s="92" t="s">
        <v>30</v>
      </c>
      <c r="B29" s="93" t="s">
        <v>31</v>
      </c>
      <c r="C29" s="93" t="s">
        <v>1991</v>
      </c>
      <c r="D29" s="93" t="s">
        <v>1984</v>
      </c>
      <c r="E29" s="93" t="s">
        <v>1992</v>
      </c>
      <c r="F29" s="315" t="s">
        <v>337</v>
      </c>
      <c r="G29" s="98" t="s">
        <v>1986</v>
      </c>
      <c r="H29" s="99" t="s">
        <v>1980</v>
      </c>
      <c r="I29" s="101" t="s">
        <v>1993</v>
      </c>
      <c r="J29" s="98" t="s">
        <v>132</v>
      </c>
      <c r="K29" s="99" t="s">
        <v>132</v>
      </c>
      <c r="L29" s="99" t="s">
        <v>132</v>
      </c>
      <c r="M29" s="100" t="s">
        <v>132</v>
      </c>
      <c r="N29" s="100"/>
      <c r="O29" s="101"/>
      <c r="P29" s="102" t="s">
        <v>1954</v>
      </c>
      <c r="Q29" s="105"/>
    </row>
    <row r="30" spans="1:17" ht="63.75" customHeight="1">
      <c r="A30" s="119" t="s">
        <v>30</v>
      </c>
      <c r="B30" s="146" t="s">
        <v>32</v>
      </c>
      <c r="C30" s="146" t="s">
        <v>1994</v>
      </c>
      <c r="D30" s="146" t="s">
        <v>1984</v>
      </c>
      <c r="E30" s="146" t="s">
        <v>1992</v>
      </c>
      <c r="F30" s="318" t="s">
        <v>337</v>
      </c>
      <c r="G30" s="125" t="s">
        <v>1986</v>
      </c>
      <c r="H30" s="126" t="s">
        <v>1980</v>
      </c>
      <c r="I30" s="128" t="s">
        <v>1981</v>
      </c>
      <c r="J30" s="125" t="s">
        <v>132</v>
      </c>
      <c r="K30" s="126"/>
      <c r="L30" s="126"/>
      <c r="M30" s="127"/>
      <c r="N30" s="127"/>
      <c r="O30" s="128"/>
      <c r="P30" s="129" t="s">
        <v>1954</v>
      </c>
      <c r="Q30" s="132"/>
    </row>
    <row r="31" spans="1:17" ht="63.75" customHeight="1">
      <c r="A31" s="119" t="s">
        <v>30</v>
      </c>
      <c r="B31" s="146" t="s">
        <v>33</v>
      </c>
      <c r="C31" s="146" t="s">
        <v>1995</v>
      </c>
      <c r="D31" s="146" t="s">
        <v>1984</v>
      </c>
      <c r="E31" s="146" t="s">
        <v>1992</v>
      </c>
      <c r="F31" s="318" t="s">
        <v>337</v>
      </c>
      <c r="G31" s="125" t="s">
        <v>1986</v>
      </c>
      <c r="H31" s="126" t="s">
        <v>1980</v>
      </c>
      <c r="I31" s="128" t="s">
        <v>1993</v>
      </c>
      <c r="J31" s="125" t="s">
        <v>132</v>
      </c>
      <c r="K31" s="126" t="s">
        <v>132</v>
      </c>
      <c r="L31" s="126" t="s">
        <v>132</v>
      </c>
      <c r="M31" s="127" t="s">
        <v>132</v>
      </c>
      <c r="N31" s="127"/>
      <c r="O31" s="128"/>
      <c r="P31" s="129" t="s">
        <v>1954</v>
      </c>
      <c r="Q31" s="132"/>
    </row>
    <row r="32" spans="1:17" ht="63.75" customHeight="1">
      <c r="A32" s="119" t="s">
        <v>30</v>
      </c>
      <c r="B32" s="146" t="s">
        <v>34</v>
      </c>
      <c r="C32" s="146" t="s">
        <v>1996</v>
      </c>
      <c r="D32" s="146" t="s">
        <v>1984</v>
      </c>
      <c r="E32" s="146" t="s">
        <v>1992</v>
      </c>
      <c r="F32" s="318" t="s">
        <v>337</v>
      </c>
      <c r="G32" s="125" t="s">
        <v>1986</v>
      </c>
      <c r="H32" s="126" t="s">
        <v>1980</v>
      </c>
      <c r="I32" s="128" t="s">
        <v>1981</v>
      </c>
      <c r="J32" s="125" t="s">
        <v>132</v>
      </c>
      <c r="K32" s="126"/>
      <c r="L32" s="126"/>
      <c r="M32" s="127"/>
      <c r="N32" s="127"/>
      <c r="O32" s="128"/>
      <c r="P32" s="129" t="s">
        <v>1954</v>
      </c>
      <c r="Q32" s="132"/>
    </row>
    <row r="33" spans="1:17" ht="63.75" customHeight="1">
      <c r="A33" s="119" t="s">
        <v>30</v>
      </c>
      <c r="B33" s="146" t="s">
        <v>35</v>
      </c>
      <c r="C33" s="146" t="s">
        <v>1997</v>
      </c>
      <c r="D33" s="146" t="s">
        <v>1984</v>
      </c>
      <c r="E33" s="146" t="s">
        <v>1992</v>
      </c>
      <c r="F33" s="318" t="s">
        <v>337</v>
      </c>
      <c r="G33" s="125" t="s">
        <v>1986</v>
      </c>
      <c r="H33" s="126" t="s">
        <v>1980</v>
      </c>
      <c r="I33" s="128" t="s">
        <v>1993</v>
      </c>
      <c r="J33" s="125" t="s">
        <v>132</v>
      </c>
      <c r="K33" s="126" t="s">
        <v>132</v>
      </c>
      <c r="L33" s="126" t="s">
        <v>132</v>
      </c>
      <c r="M33" s="127" t="s">
        <v>132</v>
      </c>
      <c r="N33" s="127"/>
      <c r="O33" s="128"/>
      <c r="P33" s="129" t="s">
        <v>1954</v>
      </c>
      <c r="Q33" s="132"/>
    </row>
    <row r="34" spans="1:17" ht="63.75" customHeight="1">
      <c r="A34" s="119" t="s">
        <v>30</v>
      </c>
      <c r="B34" s="146" t="s">
        <v>36</v>
      </c>
      <c r="C34" s="146" t="s">
        <v>1998</v>
      </c>
      <c r="D34" s="146" t="s">
        <v>1984</v>
      </c>
      <c r="E34" s="146" t="s">
        <v>1992</v>
      </c>
      <c r="F34" s="318" t="s">
        <v>337</v>
      </c>
      <c r="G34" s="125" t="s">
        <v>1986</v>
      </c>
      <c r="H34" s="126" t="s">
        <v>1980</v>
      </c>
      <c r="I34" s="128" t="s">
        <v>1981</v>
      </c>
      <c r="J34" s="125" t="s">
        <v>132</v>
      </c>
      <c r="K34" s="126"/>
      <c r="L34" s="126"/>
      <c r="M34" s="127"/>
      <c r="N34" s="127"/>
      <c r="O34" s="128"/>
      <c r="P34" s="129" t="s">
        <v>1954</v>
      </c>
      <c r="Q34" s="132"/>
    </row>
    <row r="35" spans="1:17" ht="63.75" customHeight="1">
      <c r="A35" s="119" t="s">
        <v>30</v>
      </c>
      <c r="B35" s="146" t="s">
        <v>37</v>
      </c>
      <c r="C35" s="146" t="s">
        <v>1999</v>
      </c>
      <c r="D35" s="146" t="s">
        <v>1984</v>
      </c>
      <c r="E35" s="146" t="s">
        <v>1992</v>
      </c>
      <c r="F35" s="318" t="s">
        <v>337</v>
      </c>
      <c r="G35" s="125" t="s">
        <v>1986</v>
      </c>
      <c r="H35" s="126" t="s">
        <v>1980</v>
      </c>
      <c r="I35" s="128" t="s">
        <v>1993</v>
      </c>
      <c r="J35" s="125" t="s">
        <v>132</v>
      </c>
      <c r="K35" s="126" t="s">
        <v>132</v>
      </c>
      <c r="L35" s="126" t="s">
        <v>132</v>
      </c>
      <c r="M35" s="127" t="s">
        <v>132</v>
      </c>
      <c r="N35" s="127"/>
      <c r="O35" s="128"/>
      <c r="P35" s="129" t="s">
        <v>1954</v>
      </c>
      <c r="Q35" s="132"/>
    </row>
    <row r="36" spans="1:17" ht="63.75" customHeight="1">
      <c r="A36" s="119" t="s">
        <v>30</v>
      </c>
      <c r="B36" s="146" t="s">
        <v>38</v>
      </c>
      <c r="C36" s="146" t="s">
        <v>2000</v>
      </c>
      <c r="D36" s="146" t="s">
        <v>1984</v>
      </c>
      <c r="E36" s="146" t="s">
        <v>2001</v>
      </c>
      <c r="F36" s="318" t="s">
        <v>337</v>
      </c>
      <c r="G36" s="125" t="s">
        <v>1986</v>
      </c>
      <c r="H36" s="126" t="s">
        <v>1980</v>
      </c>
      <c r="I36" s="128" t="s">
        <v>1981</v>
      </c>
      <c r="J36" s="125" t="s">
        <v>132</v>
      </c>
      <c r="K36" s="126"/>
      <c r="L36" s="126"/>
      <c r="M36" s="127"/>
      <c r="N36" s="127"/>
      <c r="O36" s="128"/>
      <c r="P36" s="129" t="s">
        <v>1954</v>
      </c>
      <c r="Q36" s="132"/>
    </row>
    <row r="37" spans="1:17" ht="63.75" customHeight="1">
      <c r="A37" s="119" t="s">
        <v>30</v>
      </c>
      <c r="B37" s="146" t="s">
        <v>39</v>
      </c>
      <c r="C37" s="146" t="s">
        <v>2002</v>
      </c>
      <c r="D37" s="146" t="s">
        <v>1984</v>
      </c>
      <c r="E37" s="146" t="s">
        <v>2001</v>
      </c>
      <c r="F37" s="318" t="s">
        <v>337</v>
      </c>
      <c r="G37" s="125" t="s">
        <v>1986</v>
      </c>
      <c r="H37" s="126" t="s">
        <v>1980</v>
      </c>
      <c r="I37" s="128" t="s">
        <v>1993</v>
      </c>
      <c r="J37" s="125" t="s">
        <v>132</v>
      </c>
      <c r="K37" s="126" t="s">
        <v>132</v>
      </c>
      <c r="L37" s="126" t="s">
        <v>132</v>
      </c>
      <c r="M37" s="127" t="s">
        <v>132</v>
      </c>
      <c r="N37" s="127"/>
      <c r="O37" s="128"/>
      <c r="P37" s="129" t="s">
        <v>1954</v>
      </c>
      <c r="Q37" s="132"/>
    </row>
    <row r="38" spans="1:17" ht="63.75" customHeight="1">
      <c r="A38" s="151" t="s">
        <v>30</v>
      </c>
      <c r="B38" s="335" t="s">
        <v>40</v>
      </c>
      <c r="C38" s="335" t="s">
        <v>2003</v>
      </c>
      <c r="D38" s="335" t="s">
        <v>1984</v>
      </c>
      <c r="E38" s="335" t="s">
        <v>2004</v>
      </c>
      <c r="F38" s="336" t="s">
        <v>337</v>
      </c>
      <c r="G38" s="158" t="s">
        <v>1986</v>
      </c>
      <c r="H38" s="159" t="s">
        <v>1980</v>
      </c>
      <c r="I38" s="161" t="s">
        <v>1981</v>
      </c>
      <c r="J38" s="158" t="s">
        <v>132</v>
      </c>
      <c r="K38" s="159"/>
      <c r="L38" s="159"/>
      <c r="M38" s="160"/>
      <c r="N38" s="160"/>
      <c r="O38" s="161"/>
      <c r="P38" s="162" t="s">
        <v>1954</v>
      </c>
      <c r="Q38" s="165"/>
    </row>
    <row r="39" spans="1:17" ht="63.75" customHeight="1">
      <c r="A39" s="178" t="s">
        <v>41</v>
      </c>
      <c r="B39" s="179" t="s">
        <v>42</v>
      </c>
      <c r="C39" s="179" t="s">
        <v>2005</v>
      </c>
      <c r="D39" s="179" t="s">
        <v>1984</v>
      </c>
      <c r="E39" s="179" t="s">
        <v>2006</v>
      </c>
      <c r="F39" s="337" t="s">
        <v>337</v>
      </c>
      <c r="G39" s="184" t="s">
        <v>1986</v>
      </c>
      <c r="H39" s="185" t="s">
        <v>2007</v>
      </c>
      <c r="I39" s="187" t="s">
        <v>2007</v>
      </c>
      <c r="J39" s="184"/>
      <c r="K39" s="185" t="s">
        <v>132</v>
      </c>
      <c r="L39" s="185"/>
      <c r="M39" s="186"/>
      <c r="N39" s="186"/>
      <c r="O39" s="187"/>
      <c r="P39" s="188" t="s">
        <v>1954</v>
      </c>
      <c r="Q39" s="191"/>
    </row>
    <row r="40" spans="1:17" ht="63.75" customHeight="1">
      <c r="A40" s="119" t="s">
        <v>41</v>
      </c>
      <c r="B40" s="146" t="s">
        <v>43</v>
      </c>
      <c r="C40" s="146" t="s">
        <v>2008</v>
      </c>
      <c r="D40" s="146" t="s">
        <v>1984</v>
      </c>
      <c r="E40" s="146" t="s">
        <v>2009</v>
      </c>
      <c r="F40" s="318" t="s">
        <v>337</v>
      </c>
      <c r="G40" s="125" t="s">
        <v>1986</v>
      </c>
      <c r="H40" s="126" t="s">
        <v>2007</v>
      </c>
      <c r="I40" s="128" t="s">
        <v>2007</v>
      </c>
      <c r="J40" s="125"/>
      <c r="K40" s="126" t="s">
        <v>132</v>
      </c>
      <c r="L40" s="126"/>
      <c r="M40" s="127"/>
      <c r="N40" s="127"/>
      <c r="O40" s="128"/>
      <c r="P40" s="129" t="s">
        <v>1954</v>
      </c>
      <c r="Q40" s="132"/>
    </row>
    <row r="41" spans="1:17" ht="63.75" customHeight="1">
      <c r="A41" s="119" t="s">
        <v>41</v>
      </c>
      <c r="B41" s="146" t="s">
        <v>44</v>
      </c>
      <c r="C41" s="146" t="s">
        <v>2010</v>
      </c>
      <c r="D41" s="146" t="s">
        <v>1984</v>
      </c>
      <c r="E41" s="146" t="s">
        <v>2011</v>
      </c>
      <c r="F41" s="318" t="s">
        <v>115</v>
      </c>
      <c r="G41" s="125" t="s">
        <v>2012</v>
      </c>
      <c r="H41" s="126" t="s">
        <v>2012</v>
      </c>
      <c r="I41" s="128" t="s">
        <v>2012</v>
      </c>
      <c r="J41" s="125"/>
      <c r="K41" s="126"/>
      <c r="L41" s="126"/>
      <c r="M41" s="127"/>
      <c r="N41" s="127"/>
      <c r="O41" s="128" t="s">
        <v>132</v>
      </c>
      <c r="P41" s="129"/>
      <c r="Q41" s="132" t="s">
        <v>1954</v>
      </c>
    </row>
    <row r="42" spans="1:17" ht="63.75" customHeight="1">
      <c r="A42" s="207" t="s">
        <v>41</v>
      </c>
      <c r="B42" s="338" t="s">
        <v>45</v>
      </c>
      <c r="C42" s="338" t="s">
        <v>2008</v>
      </c>
      <c r="D42" s="338" t="s">
        <v>1984</v>
      </c>
      <c r="E42" s="338" t="s">
        <v>2013</v>
      </c>
      <c r="F42" s="339" t="s">
        <v>115</v>
      </c>
      <c r="G42" s="213" t="s">
        <v>2012</v>
      </c>
      <c r="H42" s="214" t="s">
        <v>2012</v>
      </c>
      <c r="I42" s="216" t="s">
        <v>2012</v>
      </c>
      <c r="J42" s="213"/>
      <c r="K42" s="214"/>
      <c r="L42" s="214"/>
      <c r="M42" s="215"/>
      <c r="N42" s="215"/>
      <c r="O42" s="216" t="s">
        <v>132</v>
      </c>
      <c r="P42" s="217"/>
      <c r="Q42" s="220" t="s">
        <v>1954</v>
      </c>
    </row>
    <row r="43" spans="1:17" ht="63.75" customHeight="1">
      <c r="A43" s="92" t="s">
        <v>46</v>
      </c>
      <c r="B43" s="93" t="s">
        <v>47</v>
      </c>
      <c r="C43" s="93" t="s">
        <v>2014</v>
      </c>
      <c r="D43" s="93" t="s">
        <v>1984</v>
      </c>
      <c r="E43" s="93" t="s">
        <v>2015</v>
      </c>
      <c r="F43" s="315" t="s">
        <v>337</v>
      </c>
      <c r="G43" s="98" t="s">
        <v>1986</v>
      </c>
      <c r="H43" s="99" t="s">
        <v>2007</v>
      </c>
      <c r="I43" s="101" t="s">
        <v>2007</v>
      </c>
      <c r="J43" s="98"/>
      <c r="K43" s="99" t="s">
        <v>132</v>
      </c>
      <c r="L43" s="99"/>
      <c r="M43" s="100"/>
      <c r="N43" s="100"/>
      <c r="O43" s="101"/>
      <c r="P43" s="102" t="s">
        <v>1954</v>
      </c>
      <c r="Q43" s="105"/>
    </row>
    <row r="44" spans="1:17" ht="63.75" customHeight="1">
      <c r="A44" s="151" t="s">
        <v>46</v>
      </c>
      <c r="B44" s="335" t="s">
        <v>48</v>
      </c>
      <c r="C44" s="335" t="s">
        <v>2016</v>
      </c>
      <c r="D44" s="335" t="s">
        <v>1984</v>
      </c>
      <c r="E44" s="335" t="s">
        <v>2017</v>
      </c>
      <c r="F44" s="336" t="s">
        <v>337</v>
      </c>
      <c r="G44" s="158" t="s">
        <v>1986</v>
      </c>
      <c r="H44" s="159" t="s">
        <v>2007</v>
      </c>
      <c r="I44" s="161" t="s">
        <v>2007</v>
      </c>
      <c r="J44" s="158"/>
      <c r="K44" s="159" t="s">
        <v>132</v>
      </c>
      <c r="L44" s="159"/>
      <c r="M44" s="160"/>
      <c r="N44" s="160"/>
      <c r="O44" s="161"/>
      <c r="P44" s="162" t="s">
        <v>1954</v>
      </c>
      <c r="Q44" s="165"/>
    </row>
    <row r="45" spans="1:17" ht="63.75" customHeight="1">
      <c r="A45" s="178" t="s">
        <v>50</v>
      </c>
      <c r="B45" s="179" t="s">
        <v>51</v>
      </c>
      <c r="C45" s="179" t="s">
        <v>2018</v>
      </c>
      <c r="D45" s="179" t="s">
        <v>2019</v>
      </c>
      <c r="E45" s="179" t="s">
        <v>1961</v>
      </c>
      <c r="F45" s="337" t="s">
        <v>337</v>
      </c>
      <c r="G45" s="184" t="s">
        <v>1986</v>
      </c>
      <c r="H45" s="341" t="s">
        <v>2020</v>
      </c>
      <c r="I45" s="342" t="s">
        <v>2021</v>
      </c>
      <c r="J45" s="184" t="s">
        <v>132</v>
      </c>
      <c r="K45" s="185"/>
      <c r="L45" s="185"/>
      <c r="M45" s="186" t="s">
        <v>132</v>
      </c>
      <c r="N45" s="186"/>
      <c r="O45" s="187"/>
      <c r="P45" s="188" t="s">
        <v>1954</v>
      </c>
      <c r="Q45" s="191"/>
    </row>
    <row r="46" spans="1:17" ht="63.75" customHeight="1">
      <c r="A46" s="119" t="s">
        <v>50</v>
      </c>
      <c r="B46" s="146" t="s">
        <v>52</v>
      </c>
      <c r="C46" s="146" t="s">
        <v>2022</v>
      </c>
      <c r="D46" s="146" t="s">
        <v>2019</v>
      </c>
      <c r="E46" s="146" t="s">
        <v>1961</v>
      </c>
      <c r="F46" s="318" t="s">
        <v>337</v>
      </c>
      <c r="G46" s="125" t="s">
        <v>1986</v>
      </c>
      <c r="H46" s="343" t="s">
        <v>2020</v>
      </c>
      <c r="I46" s="344" t="s">
        <v>2021</v>
      </c>
      <c r="J46" s="125" t="s">
        <v>132</v>
      </c>
      <c r="K46" s="126"/>
      <c r="L46" s="126"/>
      <c r="M46" s="127" t="s">
        <v>132</v>
      </c>
      <c r="N46" s="127"/>
      <c r="O46" s="128"/>
      <c r="P46" s="129" t="s">
        <v>1954</v>
      </c>
      <c r="Q46" s="132"/>
    </row>
    <row r="47" spans="1:17" ht="63.75" customHeight="1">
      <c r="A47" s="151" t="s">
        <v>50</v>
      </c>
      <c r="B47" s="335" t="s">
        <v>53</v>
      </c>
      <c r="C47" s="335" t="s">
        <v>2023</v>
      </c>
      <c r="D47" s="335" t="s">
        <v>2019</v>
      </c>
      <c r="E47" s="335" t="s">
        <v>1961</v>
      </c>
      <c r="F47" s="336" t="s">
        <v>337</v>
      </c>
      <c r="G47" s="158" t="s">
        <v>1986</v>
      </c>
      <c r="H47" s="345" t="s">
        <v>2020</v>
      </c>
      <c r="I47" s="346" t="s">
        <v>2021</v>
      </c>
      <c r="J47" s="158" t="s">
        <v>132</v>
      </c>
      <c r="K47" s="159"/>
      <c r="L47" s="159"/>
      <c r="M47" s="160" t="s">
        <v>132</v>
      </c>
      <c r="N47" s="160"/>
      <c r="O47" s="161"/>
      <c r="P47" s="162" t="s">
        <v>1954</v>
      </c>
      <c r="Q47" s="165"/>
    </row>
    <row r="48" spans="1:17" ht="63.75" customHeight="1">
      <c r="Q48" s="50"/>
    </row>
    <row r="49" spans="17:17">
      <c r="Q49" s="50"/>
    </row>
  </sheetData>
  <autoFilter ref="A12:Q47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Оглавление</vt:lpstr>
      <vt:lpstr>Маты и плиты</vt:lpstr>
      <vt:lpstr>Цилиндры навивные</vt:lpstr>
      <vt:lpstr>Сопутствующая продукция</vt:lpstr>
      <vt:lpstr>Возможности пр-ва</vt:lpstr>
      <vt:lpstr>'Возможности пр-ва'!Print_Titles</vt:lpstr>
      <vt:lpstr>'Маты и плиты'!Print_Titles</vt:lpstr>
      <vt:lpstr>'Сопутствующая продукция'!Print_Titles</vt:lpstr>
      <vt:lpstr>'Цилиндры навивные'!Print_Titles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BeeMeR</cp:lastModifiedBy>
  <cp:revision>1</cp:revision>
  <dcterms:created xsi:type="dcterms:W3CDTF">2018-11-01T18:43:59Z</dcterms:created>
  <dcterms:modified xsi:type="dcterms:W3CDTF">2021-10-26T12:54:41Z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